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784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/>
</workbook>
</file>

<file path=xl/calcChain.xml><?xml version="1.0" encoding="utf-8"?>
<calcChain xmlns="http://schemas.openxmlformats.org/spreadsheetml/2006/main">
  <c r="A27" i="5"/>
  <c r="A26"/>
  <c r="A25" l="1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4"/>
  <c r="G4"/>
  <c r="F4"/>
  <c r="E4"/>
  <c r="D4"/>
  <c r="C4"/>
  <c r="B4"/>
  <c r="A4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C3"/>
  <c r="D3"/>
  <c r="C57"/>
  <c r="C45" i="2" s="1"/>
  <c r="F57" i="5" l="1"/>
  <c r="F58" s="1"/>
  <c r="H57"/>
  <c r="G57"/>
  <c r="G45" i="2" s="1"/>
  <c r="H58" i="5"/>
  <c r="H45" i="2"/>
  <c r="C58" i="5"/>
  <c r="B57"/>
  <c r="B58" s="1"/>
  <c r="D57"/>
  <c r="D45" i="2" s="1"/>
  <c r="F45"/>
  <c r="E57" i="5"/>
  <c r="E45" i="2" s="1"/>
  <c r="A57" i="5"/>
  <c r="A58" s="1"/>
  <c r="D58"/>
  <c r="B45" i="2"/>
  <c r="G58" i="5"/>
  <c r="E58" l="1"/>
  <c r="I58" s="1"/>
  <c r="A45" i="2"/>
  <c r="A46" s="1"/>
</calcChain>
</file>

<file path=xl/sharedStrings.xml><?xml version="1.0" encoding="utf-8"?>
<sst xmlns="http://schemas.openxmlformats.org/spreadsheetml/2006/main" count="100" uniqueCount="89">
  <si>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</si>
  <si>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</si>
  <si>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</si>
  <si>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</si>
  <si>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</si>
  <si>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</si>
  <si>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</si>
  <si>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</si>
  <si>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</si>
  <si>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</si>
  <si>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</si>
  <si>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</si>
  <si>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</si>
  <si>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</si>
  <si>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</si>
  <si>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</si>
  <si>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</si>
  <si>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</si>
  <si>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Rogers Engraving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</si>
  <si>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</si>
  <si>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</si>
  <si>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</si>
  <si>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</si>
  <si>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</si>
  <si>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</si>
  <si>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</si>
  <si>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</si>
  <si>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</si>
  <si>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</si>
  <si>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</si>
  <si>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</si>
  <si>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</si>
  <si>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</si>
  <si>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</si>
  <si>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</si>
  <si>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</si>
  <si>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</si>
  <si>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Poolesville Vet Clinic/color</t>
  </si>
  <si>
    <t>Cornerstone</t>
  </si>
  <si>
    <t>SUBTRACT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</si>
  <si>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</si>
  <si>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</si>
  <si>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</si>
  <si>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</si>
  <si>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</si>
  <si>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</si>
  <si>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</si>
  <si>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</si>
  <si>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Sunny Day Child Care</t>
  </si>
  <si>
    <t>Equine Therapy Associates</t>
  </si>
  <si>
    <t>Lloyd Holst</t>
  </si>
  <si>
    <t>Jay Kapsch Auto Restoration</t>
  </si>
  <si>
    <t>Mary Ann Powell</t>
  </si>
  <si>
    <t>Wojo Farms</t>
  </si>
  <si>
    <t>Poolesville Tire &amp; Auto</t>
  </si>
  <si>
    <t>Poolesville Plumbing</t>
  </si>
  <si>
    <t>Jamison Rental Property</t>
  </si>
  <si>
    <t>Selbys FA Banner/color</t>
  </si>
  <si>
    <t>Glad-I-Yoga</t>
  </si>
  <si>
    <t>House to Home</t>
  </si>
  <si>
    <t>Whoop Da Doo</t>
  </si>
  <si>
    <t>Salon Reve</t>
  </si>
  <si>
    <t>Jamison Realty</t>
  </si>
  <si>
    <t>Help Wanted Bassett's</t>
  </si>
  <si>
    <t>Help Wanted Music Teachers</t>
  </si>
  <si>
    <t>Naughty Pines Firewood</t>
  </si>
  <si>
    <t>MAAC Rolloffs</t>
  </si>
  <si>
    <t>Town of Poolesville Mowing</t>
  </si>
  <si>
    <t>St. Peter's WSP Book Sale</t>
  </si>
  <si>
    <t>Bill Jamison Realty</t>
  </si>
  <si>
    <t>Cugini's/grayscale</t>
  </si>
  <si>
    <t>Quarter Page</t>
  </si>
  <si>
    <t>Bassett's/color</t>
  </si>
  <si>
    <t>Capital Fence</t>
  </si>
  <si>
    <t>Our Lady of the Presentation</t>
  </si>
  <si>
    <t>St. Mary's RC Church St. Pats</t>
  </si>
  <si>
    <t>St. Peter's Banner/grayscale</t>
  </si>
  <si>
    <t>St. Peter's Pancakes/color</t>
  </si>
  <si>
    <t>UpCounty Fine Wine &amp; Beer</t>
  </si>
  <si>
    <t>Town of Poolesville Public Hear</t>
  </si>
  <si>
    <t>Carroll Manor Fire Department</t>
  </si>
  <si>
    <t>Finders Keepers</t>
  </si>
  <si>
    <t>Bassett's (to 1/4 page)</t>
  </si>
  <si>
    <t>PACC Business Fair</t>
  </si>
  <si>
    <t>Sugarloaf Citizens</t>
  </si>
  <si>
    <t>Cathy Hunter/color</t>
  </si>
  <si>
    <t>v3</t>
  </si>
  <si>
    <t>Jazzercize</t>
  </si>
  <si>
    <t>Naughty Pine Nursery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</si>
</sst>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strike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0" fillId="0" borderId="0" xfId="0" applyBorder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0" fontId="6" fillId="0" borderId="7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3" xfId="0" applyFont="1" applyBorder="1"/>
    <xf numFmtId="0" fontId="22" fillId="0" borderId="0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23" fillId="0" borderId="0" xfId="0" applyFont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16" fillId="0" borderId="7" xfId="0" applyFont="1" applyBorder="1"/>
    <xf numFmtId="0" fontId="6" fillId="0" borderId="3" xfId="0" applyFont="1" applyFill="1" applyBorder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0" fontId="23" fillId="0" borderId="12" xfId="0" applyFont="1" applyFill="1" applyBorder="1"/>
    <xf numFmtId="0" fontId="23" fillId="0" borderId="6" xfId="0" applyFont="1" applyFill="1" applyBorder="1"/>
    <xf numFmtId="0" fontId="1" fillId="0" borderId="3" xfId="0" applyFont="1" applyFill="1" applyBorder="1"/>
    <xf numFmtId="0" fontId="1" fillId="0" borderId="11" xfId="0" applyFont="1" applyBorder="1"/>
    <xf numFmtId="0" fontId="23" fillId="0" borderId="10" xfId="0" applyFont="1" applyFill="1" applyBorder="1"/>
    <xf numFmtId="0" fontId="23" fillId="0" borderId="4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0" xfId="0" applyFont="1" applyBorder="1"/>
    <xf numFmtId="0" fontId="26" fillId="0" borderId="8" xfId="0" applyFont="1" applyBorder="1"/>
    <xf numFmtId="0" fontId="26" fillId="0" borderId="10" xfId="0" applyFont="1" applyBorder="1"/>
    <xf numFmtId="0" fontId="1" fillId="0" borderId="10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3" fillId="0" borderId="14" xfId="0" applyFont="1" applyFill="1" applyBorder="1"/>
    <xf numFmtId="0" fontId="24" fillId="0" borderId="0" xfId="0" applyFont="1" applyBorder="1"/>
    <xf numFmtId="0" fontId="22" fillId="0" borderId="4" xfId="0" applyFont="1" applyBorder="1"/>
    <xf numFmtId="0" fontId="26" fillId="0" borderId="2" xfId="0" applyFont="1" applyFill="1" applyBorder="1"/>
    <xf numFmtId="0" fontId="26" fillId="0" borderId="3" xfId="0" applyFont="1" applyBorder="1"/>
    <xf numFmtId="0" fontId="1" fillId="0" borderId="6" xfId="0" applyFont="1" applyBorder="1"/>
    <xf numFmtId="0" fontId="26" fillId="0" borderId="8" xfId="0" applyFont="1" applyFill="1" applyBorder="1"/>
    <xf numFmtId="0" fontId="23" fillId="0" borderId="2" xfId="0" applyFont="1" applyFill="1" applyBorder="1"/>
    <xf numFmtId="0" fontId="23" fillId="0" borderId="9" xfId="0" applyFont="1" applyBorder="1"/>
    <xf numFmtId="0" fontId="28" fillId="0" borderId="0" xfId="0" applyFont="1" applyBorder="1"/>
    <xf numFmtId="0" fontId="26" fillId="0" borderId="7" xfId="0" applyFont="1" applyFill="1" applyBorder="1"/>
    <xf numFmtId="0" fontId="29" fillId="0" borderId="0" xfId="0" applyFont="1" applyFill="1" applyBorder="1"/>
    <xf numFmtId="0" fontId="1" fillId="0" borderId="7" xfId="0" applyFont="1" applyBorder="1"/>
    <xf numFmtId="0" fontId="23" fillId="0" borderId="10" xfId="0" applyFont="1" applyBorder="1"/>
    <xf numFmtId="0" fontId="18" fillId="0" borderId="6" xfId="0" applyFont="1" applyFill="1" applyBorder="1"/>
    <xf numFmtId="0" fontId="1" fillId="0" borderId="14" xfId="0" applyFont="1" applyFill="1" applyBorder="1"/>
    <xf numFmtId="0" fontId="16" fillId="0" borderId="0" xfId="0" applyFont="1"/>
    <xf numFmtId="0" fontId="7" fillId="0" borderId="7" xfId="0" applyFont="1" applyBorder="1"/>
    <xf numFmtId="0" fontId="8" fillId="0" borderId="6" xfId="0" applyFont="1" applyBorder="1"/>
    <xf numFmtId="0" fontId="26" fillId="0" borderId="14" xfId="0" applyFont="1" applyFill="1" applyBorder="1"/>
    <xf numFmtId="0" fontId="23" fillId="0" borderId="4" xfId="0" applyFont="1" applyBorder="1"/>
    <xf numFmtId="0" fontId="1" fillId="0" borderId="9" xfId="0" applyFont="1" applyFill="1" applyBorder="1"/>
    <xf numFmtId="0" fontId="26" fillId="0" borderId="9" xfId="0" applyFont="1" applyFill="1" applyBorder="1"/>
    <xf numFmtId="0" fontId="26" fillId="0" borderId="3" xfId="0" applyFont="1" applyFill="1" applyBorder="1"/>
    <xf numFmtId="0" fontId="1" fillId="0" borderId="14" xfId="0" applyFont="1" applyBorder="1"/>
    <xf numFmtId="0" fontId="30" fillId="0" borderId="8" xfId="0" applyFont="1" applyFill="1" applyBorder="1"/>
    <xf numFmtId="0" fontId="31" fillId="0" borderId="4" xfId="0" applyFont="1" applyFill="1" applyBorder="1"/>
    <xf numFmtId="0" fontId="23" fillId="0" borderId="3" xfId="0" applyFont="1" applyBorder="1"/>
    <xf numFmtId="0" fontId="1" fillId="0" borderId="9" xfId="0" applyFont="1" applyBorder="1"/>
    <xf numFmtId="0" fontId="30" fillId="0" borderId="3" xfId="0" applyFont="1" applyFill="1" applyBorder="1"/>
    <xf numFmtId="0" fontId="30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Normal="100" workbookViewId="0">
      <selection activeCell="A9" sqref="A9"/>
    </sheetView>
  </sheetViews>
  <sheetFormatPr defaultRowHeight="12.75"/>
  <cols>
    <col min="1" max="2" width="27.5703125" customWidth="1"/>
    <col min="3" max="3" width="26.85546875" customWidth="1"/>
    <col min="4" max="4" width="24.42578125" customWidth="1"/>
    <col min="5" max="5" width="21.5703125" customWidth="1"/>
    <col min="6" max="6" width="14.42578125" customWidth="1"/>
    <col min="7" max="7" width="17.42578125" customWidth="1"/>
    <col min="8" max="8" width="9.5703125" customWidth="1"/>
  </cols>
  <sheetData>
    <row r="1" spans="1:8" ht="21" customHeight="1" thickBot="1">
      <c r="A1" s="16">
        <v>40606</v>
      </c>
      <c r="B1" s="28" t="s">
        <v>86</v>
      </c>
    </row>
    <row r="2" spans="1:8" ht="18.75" thickBot="1">
      <c r="A2" s="56" t="s">
        <v>71</v>
      </c>
      <c r="B2" s="8" t="s">
        <v>2</v>
      </c>
      <c r="C2" s="8" t="s">
        <v>4</v>
      </c>
      <c r="D2" s="9" t="s">
        <v>3</v>
      </c>
      <c r="E2" s="8" t="s">
        <v>1</v>
      </c>
      <c r="F2" s="34" t="s">
        <v>31</v>
      </c>
      <c r="G2" s="10" t="s">
        <v>32</v>
      </c>
      <c r="H2" s="55" t="s">
        <v>14</v>
      </c>
    </row>
    <row r="3" spans="1:8" ht="13.5" thickBot="1">
      <c r="A3" s="45" t="s">
        <v>0</v>
      </c>
      <c r="B3" s="45" t="s">
        <v>0</v>
      </c>
      <c r="C3" s="46" t="s">
        <v>0</v>
      </c>
      <c r="D3" s="47" t="s">
        <v>0</v>
      </c>
      <c r="E3" s="45" t="s">
        <v>0</v>
      </c>
      <c r="F3" s="14"/>
      <c r="G3" s="14"/>
      <c r="H3" s="54"/>
    </row>
    <row r="4" spans="1:8">
      <c r="A4" s="63" t="s">
        <v>72</v>
      </c>
      <c r="B4" s="101" t="s">
        <v>45</v>
      </c>
      <c r="C4" s="84" t="s">
        <v>38</v>
      </c>
      <c r="D4" s="42" t="s">
        <v>58</v>
      </c>
      <c r="E4" s="68" t="s">
        <v>54</v>
      </c>
      <c r="F4" s="85" t="s">
        <v>62</v>
      </c>
      <c r="G4" s="104" t="s">
        <v>85</v>
      </c>
      <c r="H4" s="62"/>
    </row>
    <row r="5" spans="1:8" ht="13.5" thickBot="1">
      <c r="A5" s="89" t="s">
        <v>73</v>
      </c>
      <c r="B5" s="99" t="s">
        <v>80</v>
      </c>
      <c r="C5" s="53" t="s">
        <v>49</v>
      </c>
      <c r="D5" s="70" t="s">
        <v>29</v>
      </c>
      <c r="E5" s="83"/>
      <c r="F5" s="37"/>
      <c r="G5" s="88"/>
      <c r="H5" s="61"/>
    </row>
    <row r="6" spans="1:8" ht="13.5" thickBot="1">
      <c r="A6" s="89" t="s">
        <v>70</v>
      </c>
      <c r="B6" s="69" t="s">
        <v>42</v>
      </c>
      <c r="C6" s="102" t="s">
        <v>63</v>
      </c>
      <c r="D6" s="70" t="s">
        <v>51</v>
      </c>
      <c r="E6" s="86"/>
      <c r="F6" s="39"/>
      <c r="G6" s="90"/>
      <c r="H6" s="36"/>
    </row>
    <row r="7" spans="1:8" ht="13.5" thickBot="1">
      <c r="A7" s="40" t="s">
        <v>24</v>
      </c>
      <c r="B7" s="105" t="s">
        <v>81</v>
      </c>
      <c r="C7" s="84" t="s">
        <v>26</v>
      </c>
      <c r="D7" s="73" t="s">
        <v>6</v>
      </c>
      <c r="E7" s="92"/>
      <c r="F7" s="4"/>
      <c r="G7" s="4"/>
      <c r="H7" s="31"/>
    </row>
    <row r="8" spans="1:8">
      <c r="A8" s="93" t="s">
        <v>33</v>
      </c>
      <c r="B8" s="71" t="s">
        <v>27</v>
      </c>
      <c r="C8" s="53" t="s">
        <v>34</v>
      </c>
      <c r="D8" s="38" t="s">
        <v>18</v>
      </c>
      <c r="E8" s="63"/>
      <c r="F8" s="4"/>
      <c r="G8" s="4"/>
      <c r="H8" s="30"/>
    </row>
    <row r="9" spans="1:8" ht="13.5" thickBot="1">
      <c r="A9" s="109" t="s">
        <v>87</v>
      </c>
      <c r="B9" s="69" t="s">
        <v>28</v>
      </c>
      <c r="C9" s="108" t="s">
        <v>88</v>
      </c>
      <c r="D9" s="37" t="s">
        <v>19</v>
      </c>
      <c r="E9" s="51"/>
      <c r="F9" s="39"/>
      <c r="G9" s="25"/>
      <c r="H9" s="25"/>
    </row>
    <row r="10" spans="1:8">
      <c r="A10" s="53" t="s">
        <v>41</v>
      </c>
      <c r="B10" s="69" t="s">
        <v>56</v>
      </c>
      <c r="C10" s="68" t="s">
        <v>57</v>
      </c>
      <c r="D10" s="37" t="s">
        <v>48</v>
      </c>
      <c r="E10" s="68"/>
      <c r="F10" s="48"/>
      <c r="G10" s="48"/>
      <c r="H10" s="37"/>
    </row>
    <row r="11" spans="1:8" ht="13.5" thickBot="1">
      <c r="A11" s="106" t="s">
        <v>74</v>
      </c>
      <c r="B11" s="94" t="s">
        <v>50</v>
      </c>
      <c r="C11" s="91" t="s">
        <v>17</v>
      </c>
      <c r="D11" s="65" t="s">
        <v>60</v>
      </c>
      <c r="E11" s="51"/>
      <c r="F11" s="48"/>
      <c r="G11" s="48"/>
      <c r="H11" s="48"/>
    </row>
    <row r="12" spans="1:8" ht="13.5" thickBot="1">
      <c r="A12" s="84" t="s">
        <v>25</v>
      </c>
      <c r="B12" s="38" t="s">
        <v>43</v>
      </c>
      <c r="C12" s="40" t="s">
        <v>30</v>
      </c>
      <c r="D12" s="86"/>
      <c r="E12" s="82"/>
      <c r="F12" s="48"/>
      <c r="G12" s="48"/>
      <c r="H12" s="48"/>
    </row>
    <row r="13" spans="1:8" ht="13.5" thickBot="1">
      <c r="A13" s="53" t="s">
        <v>75</v>
      </c>
      <c r="B13" s="36" t="s">
        <v>52</v>
      </c>
      <c r="C13" s="68" t="s">
        <v>7</v>
      </c>
      <c r="D13" s="74"/>
      <c r="E13" s="66"/>
      <c r="F13" s="48"/>
      <c r="G13" s="48"/>
      <c r="H13" s="48"/>
    </row>
    <row r="14" spans="1:8">
      <c r="A14" s="89" t="s">
        <v>76</v>
      </c>
      <c r="B14" s="39" t="s">
        <v>40</v>
      </c>
      <c r="C14" s="91" t="s">
        <v>44</v>
      </c>
      <c r="D14" s="70"/>
      <c r="E14" s="43"/>
      <c r="F14" s="48"/>
      <c r="G14" s="48"/>
      <c r="H14" s="48"/>
    </row>
    <row r="15" spans="1:8" ht="13.5" thickBot="1">
      <c r="A15" s="51" t="s">
        <v>77</v>
      </c>
      <c r="B15" s="37" t="s">
        <v>55</v>
      </c>
      <c r="C15" s="83"/>
      <c r="D15" s="75"/>
      <c r="E15" s="39"/>
      <c r="F15" s="37"/>
      <c r="G15" s="37"/>
      <c r="H15" s="37"/>
    </row>
    <row r="16" spans="1:8" ht="15">
      <c r="A16" s="107" t="s">
        <v>46</v>
      </c>
      <c r="B16" s="69" t="s">
        <v>36</v>
      </c>
      <c r="C16" s="84"/>
      <c r="D16" s="72"/>
      <c r="E16" s="32"/>
      <c r="F16" s="37"/>
      <c r="G16" s="37"/>
      <c r="H16" s="37"/>
    </row>
    <row r="17" spans="1:8" ht="13.5" customHeight="1">
      <c r="A17" s="69" t="s">
        <v>47</v>
      </c>
      <c r="B17" s="69" t="s">
        <v>37</v>
      </c>
      <c r="C17" s="52"/>
      <c r="D17" s="70"/>
      <c r="E17" s="37"/>
      <c r="F17" s="48"/>
      <c r="G17" s="48"/>
      <c r="H17" s="31"/>
    </row>
    <row r="18" spans="1:8" ht="13.5" thickBot="1">
      <c r="A18" s="99" t="s">
        <v>78</v>
      </c>
      <c r="B18" s="71" t="s">
        <v>8</v>
      </c>
      <c r="C18" s="64"/>
      <c r="D18" s="70"/>
      <c r="E18" s="37"/>
      <c r="F18" s="48"/>
      <c r="G18" s="48"/>
      <c r="H18" s="95"/>
    </row>
    <row r="19" spans="1:8" ht="13.5" thickBot="1">
      <c r="A19" s="98"/>
      <c r="B19" s="103" t="s">
        <v>35</v>
      </c>
      <c r="C19" s="68"/>
      <c r="D19" s="76"/>
      <c r="E19" s="48"/>
      <c r="F19" s="48"/>
      <c r="G19" s="48"/>
      <c r="H19" s="95"/>
    </row>
    <row r="20" spans="1:8">
      <c r="A20" s="87"/>
      <c r="B20" s="100" t="s">
        <v>16</v>
      </c>
      <c r="C20" s="49"/>
      <c r="D20" s="31"/>
      <c r="E20" s="77"/>
      <c r="F20" s="48"/>
      <c r="G20" s="48"/>
      <c r="H20" s="48"/>
    </row>
    <row r="21" spans="1:8" ht="13.5" thickBot="1">
      <c r="A21" s="67"/>
      <c r="B21" s="67"/>
      <c r="C21" s="40"/>
      <c r="D21" s="39"/>
      <c r="E21" s="78"/>
      <c r="F21" s="48"/>
      <c r="G21" s="48"/>
      <c r="H21" s="48"/>
    </row>
    <row r="22" spans="1:8">
      <c r="A22" s="69"/>
      <c r="B22" s="52"/>
      <c r="C22" s="53"/>
      <c r="D22" s="31"/>
      <c r="E22" s="4"/>
      <c r="F22" s="48"/>
      <c r="G22" s="48"/>
      <c r="H22" s="48"/>
    </row>
    <row r="23" spans="1:8" ht="13.5" thickBot="1">
      <c r="A23" s="79"/>
      <c r="B23" s="52"/>
      <c r="C23" s="96"/>
      <c r="D23" s="30"/>
      <c r="E23" s="48"/>
      <c r="F23" s="48"/>
      <c r="G23" s="48"/>
      <c r="H23" s="48"/>
    </row>
    <row r="24" spans="1:8" ht="13.5" thickBot="1">
      <c r="A24" s="67"/>
      <c r="B24" s="52"/>
      <c r="C24" s="40"/>
      <c r="D24" s="4"/>
      <c r="E24" s="48"/>
      <c r="F24" s="48"/>
      <c r="G24" s="48"/>
      <c r="H24" s="48"/>
    </row>
    <row r="25" spans="1:8">
      <c r="A25" s="44"/>
      <c r="B25" s="52"/>
      <c r="C25" s="97"/>
      <c r="D25" s="37"/>
      <c r="E25" s="48"/>
      <c r="F25" s="48"/>
      <c r="G25" s="48"/>
      <c r="H25" s="48"/>
    </row>
    <row r="26" spans="1:8">
      <c r="A26" s="61"/>
      <c r="B26" s="52"/>
      <c r="C26" s="33"/>
      <c r="D26" s="29"/>
    </row>
    <row r="27" spans="1:8" ht="13.5" thickBot="1">
      <c r="A27" s="36"/>
      <c r="B27" s="51"/>
      <c r="C27" s="50"/>
      <c r="D27" s="44"/>
      <c r="E27" s="48"/>
    </row>
    <row r="28" spans="1:8">
      <c r="A28" s="36"/>
      <c r="B28" s="58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39</v>
      </c>
      <c r="H28" s="5"/>
    </row>
    <row r="29" spans="1:8" ht="12.75" customHeight="1">
      <c r="A29" s="80" t="s">
        <v>5</v>
      </c>
      <c r="B29" s="41" t="s">
        <v>67</v>
      </c>
      <c r="C29" s="41" t="s">
        <v>64</v>
      </c>
      <c r="D29" s="41" t="s">
        <v>61</v>
      </c>
      <c r="E29" s="35" t="s">
        <v>82</v>
      </c>
      <c r="F29" s="41"/>
      <c r="G29" s="35"/>
      <c r="H29" s="41"/>
    </row>
    <row r="30" spans="1:8">
      <c r="A30" s="41" t="s">
        <v>66</v>
      </c>
      <c r="B30" s="41" t="s">
        <v>69</v>
      </c>
      <c r="C30" s="41" t="s">
        <v>59</v>
      </c>
      <c r="D30" s="57"/>
      <c r="E30" s="41" t="s">
        <v>83</v>
      </c>
      <c r="H30" s="35"/>
    </row>
    <row r="31" spans="1:8">
      <c r="A31" s="41" t="s">
        <v>68</v>
      </c>
      <c r="B31" s="35" t="s">
        <v>79</v>
      </c>
      <c r="C31" s="41" t="s">
        <v>65</v>
      </c>
      <c r="D31" s="57"/>
      <c r="E31" s="35" t="s">
        <v>84</v>
      </c>
      <c r="H31" s="35"/>
    </row>
    <row r="32" spans="1:8">
      <c r="A32" s="41"/>
      <c r="B32" s="57" t="s">
        <v>53</v>
      </c>
      <c r="C32" s="59"/>
      <c r="D32" s="57"/>
      <c r="E32" s="35"/>
      <c r="H32" s="35"/>
    </row>
    <row r="33" spans="1:8">
      <c r="A33" s="35"/>
      <c r="B33" s="41"/>
      <c r="C33" s="59"/>
      <c r="D33" s="29"/>
      <c r="E33" s="35"/>
    </row>
    <row r="34" spans="1:8">
      <c r="A34" s="41"/>
      <c r="B34" s="41"/>
      <c r="C34" s="59"/>
      <c r="D34" s="29"/>
      <c r="E34" s="35"/>
    </row>
    <row r="35" spans="1:8">
      <c r="A35" s="57"/>
      <c r="B35" s="41"/>
      <c r="C35" s="59"/>
      <c r="D35" s="29"/>
      <c r="E35" s="41"/>
    </row>
    <row r="36" spans="1:8">
      <c r="A36" s="81"/>
      <c r="B36" s="41"/>
      <c r="C36" s="59"/>
      <c r="D36" s="29"/>
      <c r="E36" s="35"/>
    </row>
    <row r="37" spans="1:8">
      <c r="A37" s="35"/>
      <c r="B37" s="35"/>
      <c r="C37" s="35"/>
      <c r="E37" s="35"/>
    </row>
    <row r="38" spans="1:8">
      <c r="A38" s="57"/>
      <c r="B38" s="41"/>
      <c r="C38" s="35"/>
      <c r="D38" s="35"/>
      <c r="E38" s="35"/>
      <c r="F38" s="26"/>
      <c r="G38" s="35"/>
      <c r="H38" s="6"/>
    </row>
    <row r="39" spans="1:8" ht="12.75" customHeight="1">
      <c r="A39" s="35"/>
      <c r="B39" s="41"/>
      <c r="C39" s="41"/>
      <c r="E39" s="41"/>
      <c r="F39" s="35"/>
      <c r="H39" s="6"/>
    </row>
    <row r="40" spans="1:8" ht="12.75" customHeight="1">
      <c r="A40" s="35"/>
      <c r="B40" s="35"/>
      <c r="C40" s="59"/>
      <c r="E40" s="41"/>
      <c r="H40" s="6"/>
    </row>
    <row r="41" spans="1:8" ht="12.75" customHeight="1">
      <c r="A41" s="60"/>
      <c r="B41" s="35"/>
      <c r="C41" s="59"/>
      <c r="E41" s="41"/>
      <c r="H41" s="6"/>
    </row>
    <row r="42" spans="1:8" ht="12.75" customHeight="1">
      <c r="A42" s="35"/>
      <c r="B42" s="41"/>
      <c r="C42" s="35"/>
      <c r="E42" s="35"/>
    </row>
    <row r="43" spans="1:8" ht="12.75" customHeight="1">
      <c r="A43" s="41"/>
      <c r="E43" s="35"/>
    </row>
    <row r="44" spans="1:8" ht="12.75" customHeight="1">
      <c r="A44" s="41"/>
      <c r="D44" s="35"/>
      <c r="E44" s="35"/>
    </row>
    <row r="45" spans="1:8" ht="15.95" customHeight="1">
      <c r="A45" s="11">
        <f>0.25*'cell count'!A57</f>
        <v>3.75</v>
      </c>
      <c r="B45" s="11">
        <f>1/8*'cell count'!B57</f>
        <v>2.125</v>
      </c>
      <c r="C45" s="15">
        <f>1/12*'cell count'!C57</f>
        <v>0.91666666666666663</v>
      </c>
      <c r="D45" s="15">
        <f>1/24*'cell count'!D57</f>
        <v>0.33333333333333331</v>
      </c>
      <c r="E45" s="12">
        <f>0.5*'cell count'!E57</f>
        <v>0.5</v>
      </c>
      <c r="F45" s="12">
        <f>3/8*'cell count'!F57</f>
        <v>0.375</v>
      </c>
      <c r="G45" s="12">
        <f>3/4*'cell count'!G57</f>
        <v>0.75</v>
      </c>
      <c r="H45" s="12">
        <f>1*'cell count'!H57</f>
        <v>0</v>
      </c>
    </row>
    <row r="46" spans="1:8" ht="21" customHeight="1">
      <c r="A46" s="13">
        <f>A45+B45+C45+D45+E45+F45+G45+H45</f>
        <v>8.75</v>
      </c>
      <c r="B46" s="26"/>
      <c r="C46" s="26"/>
    </row>
    <row r="47" spans="1:8" ht="15.95" customHeight="1">
      <c r="A47" s="13"/>
      <c r="B47" s="26"/>
    </row>
    <row r="48" spans="1:8" ht="19.5" customHeight="1">
      <c r="A48" s="13"/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20</v>
      </c>
      <c r="B50" s="18" t="s">
        <v>23</v>
      </c>
      <c r="C50" s="3" t="s">
        <v>21</v>
      </c>
      <c r="D50" s="17" t="s">
        <v>22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A9:A18">
    <sortCondition ref="A8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22" workbookViewId="0">
      <selection activeCell="A22" sqref="A22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1</v>
      </c>
      <c r="G4" s="22">
        <f>IF(ISTEXT(Advertising!G4),1,0)</f>
        <v>1</v>
      </c>
      <c r="H4" s="22">
        <f>IF(ISTEXT(Advertising!H4),1,0)</f>
        <v>0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0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0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1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1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1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0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0</v>
      </c>
      <c r="B20" s="22">
        <f>IF(ISTEXT(Advertising!B20),1,0)</f>
        <v>1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0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/>
      <c r="B28" s="22"/>
      <c r="C28" s="22"/>
      <c r="D28" s="22"/>
      <c r="E28" s="22"/>
      <c r="F28" s="22"/>
      <c r="G28" s="22"/>
      <c r="H28" s="22"/>
    </row>
    <row r="29" spans="1:8">
      <c r="A29" s="22"/>
      <c r="B29" s="22"/>
      <c r="C29" s="22"/>
      <c r="D29" s="22"/>
      <c r="E29" s="22"/>
      <c r="F29" s="22"/>
      <c r="G29" s="22"/>
      <c r="H29" s="22"/>
    </row>
    <row r="30" spans="1:8">
      <c r="A30" s="22"/>
      <c r="B30" s="22"/>
      <c r="C30" s="22"/>
      <c r="D30" s="22"/>
      <c r="E30" s="22"/>
      <c r="F30" s="22"/>
      <c r="G30" s="22"/>
      <c r="H30" s="22"/>
    </row>
    <row r="31" spans="1:8">
      <c r="A31" s="22"/>
      <c r="B31" s="22"/>
      <c r="C31" s="22"/>
      <c r="D31" s="22"/>
      <c r="E31" s="22"/>
      <c r="F31" s="22"/>
      <c r="G31" s="22"/>
      <c r="H31" s="22"/>
    </row>
    <row r="32" spans="1:8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15</v>
      </c>
      <c r="B57" s="21">
        <f t="shared" ref="B57:H57" si="0">SUM(B4:B42)</f>
        <v>17</v>
      </c>
      <c r="C57" s="21">
        <f t="shared" si="0"/>
        <v>11</v>
      </c>
      <c r="D57" s="21">
        <f t="shared" si="0"/>
        <v>8</v>
      </c>
      <c r="E57" s="21">
        <f t="shared" si="0"/>
        <v>1</v>
      </c>
      <c r="F57" s="21">
        <f t="shared" si="0"/>
        <v>1</v>
      </c>
      <c r="G57" s="21">
        <f t="shared" si="0"/>
        <v>1</v>
      </c>
      <c r="H57" s="21">
        <f t="shared" si="0"/>
        <v>0</v>
      </c>
    </row>
    <row r="58" spans="1:9">
      <c r="A58" s="23">
        <f t="shared" ref="A58:H58" si="1">A57*A3</f>
        <v>3.75</v>
      </c>
      <c r="B58" s="24">
        <f t="shared" si="1"/>
        <v>2.125</v>
      </c>
      <c r="C58" s="24">
        <f>C57*C3</f>
        <v>0.91666666666666663</v>
      </c>
      <c r="D58" s="24">
        <f>D57*D3</f>
        <v>0.33333333333333331</v>
      </c>
      <c r="E58" s="24">
        <f t="shared" si="1"/>
        <v>0.5</v>
      </c>
      <c r="F58" s="24">
        <f t="shared" si="1"/>
        <v>0.375</v>
      </c>
      <c r="G58" s="24">
        <f t="shared" si="1"/>
        <v>0.75</v>
      </c>
      <c r="H58" s="24">
        <f t="shared" si="1"/>
        <v>0</v>
      </c>
      <c r="I58" s="23">
        <f>SUM(A58:H58)</f>
        <v>8.75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2011-02-01T23:37:42Z</cp:lastPrinted>
  <dcterms:created xsi:type="dcterms:W3CDTF">2004-04-14T00:58:10Z</dcterms:created>
  <dcterms:modified xsi:type="dcterms:W3CDTF">2011-03-01T17:36:57Z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