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80" windowHeight="750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C8" i="5"/>
  <c r="C5"/>
  <c r="C4"/>
  <c r="C6"/>
  <c r="C7"/>
  <c r="C9"/>
  <c r="C10"/>
  <c r="C11"/>
  <c r="C12"/>
  <c r="C13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57"/>
  <c r="B45" i="2"/>
  <c r="A19" i="5"/>
  <c r="A6"/>
  <c r="A7"/>
  <c r="A8"/>
  <c r="A9"/>
  <c r="A10"/>
  <c r="A11"/>
  <c r="A12"/>
  <c r="A13"/>
  <c r="A14"/>
  <c r="A15"/>
  <c r="A16"/>
  <c r="A17"/>
  <c r="A18"/>
  <c r="A20"/>
  <c r="A21"/>
  <c r="A22"/>
  <c r="A23"/>
  <c r="A5"/>
  <c r="A4"/>
  <c r="A57"/>
  <c r="A45" i="2"/>
  <c r="E4" i="5"/>
  <c r="E5"/>
  <c r="E6"/>
  <c r="E7"/>
  <c r="E8"/>
  <c r="E9"/>
  <c r="E10"/>
  <c r="E57"/>
  <c r="E45" i="2"/>
  <c r="H4" i="5"/>
  <c r="H57"/>
  <c r="H45" i="2"/>
  <c r="D10" i="5"/>
  <c r="D5"/>
  <c r="D6"/>
  <c r="D7"/>
  <c r="D8"/>
  <c r="D9"/>
  <c r="D57"/>
  <c r="D45" i="2"/>
  <c r="A46"/>
  <c r="A48"/>
  <c r="A58" i="5"/>
  <c r="B58"/>
  <c r="C14"/>
  <c r="C15"/>
  <c r="C16"/>
  <c r="C17"/>
  <c r="C18"/>
  <c r="C19"/>
  <c r="C20"/>
  <c r="C21"/>
  <c r="C22"/>
  <c r="C23"/>
  <c r="C58"/>
  <c r="D4"/>
  <c r="D11"/>
  <c r="D12"/>
  <c r="D13"/>
  <c r="D14"/>
  <c r="D15"/>
  <c r="D16"/>
  <c r="D17"/>
  <c r="D18"/>
  <c r="D19"/>
  <c r="D20"/>
  <c r="D21"/>
  <c r="D22"/>
  <c r="D23"/>
  <c r="D58"/>
  <c r="E11"/>
  <c r="E12"/>
  <c r="E13"/>
  <c r="E14"/>
  <c r="E15"/>
  <c r="E16"/>
  <c r="E17"/>
  <c r="E18"/>
  <c r="E19"/>
  <c r="E20"/>
  <c r="E21"/>
  <c r="E22"/>
  <c r="E23"/>
  <c r="E5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57"/>
  <c r="F58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7"/>
  <c r="G58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58"/>
  <c r="I5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A25"/>
  <c r="H24"/>
  <c r="G24"/>
  <c r="F24"/>
  <c r="E24"/>
  <c r="D24"/>
  <c r="C24"/>
  <c r="A24"/>
  <c r="D3"/>
  <c r="C3"/>
  <c r="F45" i="2"/>
  <c r="G45"/>
</calcChain>
</file>

<file path=xl/sharedStrings.xml><?xml version="1.0" encoding="utf-8"?>
<sst xmlns="http://schemas.openxmlformats.org/spreadsheetml/2006/main" count="104" uniqueCount="92">
  <si>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</si>
  <si>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</si>
  <si>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</si>
  <si>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</si>
  <si>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</si>
  <si>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</si>
  <si>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</si>
  <si>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</si>
  <si>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</si>
  <si>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</si>
  <si>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</si>
  <si>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</si>
  <si>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</si>
  <si>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</si>
  <si>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</si>
  <si>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</si>
  <si>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</si>
  <si>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</si>
  <si>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</si>
  <si>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</si>
  <si>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</si>
  <si>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</si>
  <si>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</si>
  <si>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</si>
  <si>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</si>
  <si>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</si>
  <si>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</si>
  <si>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</si>
  <si>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</si>
  <si>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</si>
  <si>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</si>
  <si>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</si>
  <si>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</si>
  <si>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</si>
  <si>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</si>
  <si>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</si>
  <si>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Poolesville Vet Clinic/color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</si>
  <si>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</si>
  <si>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</si>
  <si>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</si>
  <si>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</si>
  <si>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</si>
  <si>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</si>
  <si>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</si>
  <si>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</si>
  <si>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</si>
  <si>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Jay Kapsch Auto Restoration</t>
  </si>
  <si>
    <t>Mary Ann Powell</t>
  </si>
  <si>
    <t>Poolesville Tire &amp; Auto</t>
  </si>
  <si>
    <t>Poolesville Plumbing</t>
  </si>
  <si>
    <t>Selbys FA Banner/color</t>
  </si>
  <si>
    <t>Glad-I-Yoga</t>
  </si>
  <si>
    <t>Jamison Realty</t>
  </si>
  <si>
    <t>MAAC Rolloffs</t>
  </si>
  <si>
    <t>Quarter Page</t>
  </si>
  <si>
    <t>Capital Fence</t>
  </si>
  <si>
    <t>Our Lady of the Presentation</t>
  </si>
  <si>
    <t>Kuhlman Lawn Service</t>
  </si>
  <si>
    <t>Colony Supply</t>
  </si>
  <si>
    <t>Cugini's</t>
  </si>
  <si>
    <t>Bill Jamison</t>
  </si>
  <si>
    <t>New Look Carpet</t>
  </si>
  <si>
    <t>GLMG Lawn Care</t>
  </si>
  <si>
    <t>Paul Wieger Construction</t>
  </si>
  <si>
    <t>REMN-Stempler</t>
  </si>
  <si>
    <t>Alden Farms</t>
  </si>
  <si>
    <t>Gardens by Garth</t>
  </si>
  <si>
    <t>Hearthside Gardens</t>
  </si>
  <si>
    <t>St. Mary's RC Church</t>
  </si>
  <si>
    <t>Chrisler Homes LLC</t>
  </si>
  <si>
    <t>Alexanders Restaurant</t>
  </si>
  <si>
    <t>Town of Poolesville Mtg #184</t>
  </si>
  <si>
    <t>Town of Poolesville Mtg #185</t>
  </si>
  <si>
    <t>S&amp;S Improvments</t>
  </si>
  <si>
    <t>Rapidply Rafters/color</t>
  </si>
  <si>
    <t>ADT Deutchman</t>
  </si>
  <si>
    <t>Help Wanted Lawns Unlimited</t>
  </si>
  <si>
    <t>Jazzercise</t>
  </si>
  <si>
    <t>Bassett's/color</t>
  </si>
  <si>
    <t>Carroll Manor</t>
  </si>
  <si>
    <t>Butler School</t>
  </si>
  <si>
    <t>Lewis Orchard/color</t>
  </si>
  <si>
    <t>Friends of Festival Poolesville Day</t>
  </si>
  <si>
    <t>Whoop Da Doo</t>
  </si>
  <si>
    <t>Sugarloaf Citizens' Assoc</t>
  </si>
  <si>
    <t>Hope Garden CBT</t>
  </si>
  <si>
    <t>Winchester Homes/color</t>
  </si>
  <si>
    <t>Kimball Carpentier Piano</t>
  </si>
  <si>
    <t>CEDC Farmers' Market</t>
  </si>
  <si>
    <t>Memorial UMC VBS/color</t>
  </si>
  <si>
    <t>Urbana VFD</t>
  </si>
  <si>
    <t>v6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</si>
</sst>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mmmm\ d\,\ yyyy;@"/>
    <numFmt numFmtId="165" formatCode="0.000"/>
    <numFmt numFmtId="166" formatCode="0.0"/>
  </numFmts>
  <fonts count="3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trike/>
      <sz val="10"/>
      <color rgb="FF00B050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1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20" fillId="0" borderId="0" xfId="0" applyFont="1" applyFill="1" applyBorder="1"/>
    <xf numFmtId="16" fontId="2" fillId="2" borderId="2" xfId="0" applyNumberFormat="1" applyFont="1" applyFill="1" applyBorder="1"/>
    <xf numFmtId="0" fontId="22" fillId="0" borderId="0" xfId="0" applyFont="1"/>
    <xf numFmtId="0" fontId="23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3" xfId="0" applyFont="1" applyBorder="1"/>
    <xf numFmtId="0" fontId="22" fillId="0" borderId="0" xfId="0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23" fillId="0" borderId="0" xfId="0" applyFont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3" fillId="0" borderId="3" xfId="0" applyFont="1" applyFill="1" applyBorder="1"/>
    <xf numFmtId="0" fontId="23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2" fillId="0" borderId="0" xfId="0" applyFont="1" applyBorder="1"/>
    <xf numFmtId="0" fontId="24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/>
    <xf numFmtId="0" fontId="26" fillId="0" borderId="0" xfId="0" applyFont="1" applyFill="1" applyBorder="1"/>
    <xf numFmtId="0" fontId="1" fillId="0" borderId="3" xfId="0" applyFont="1" applyFill="1" applyBorder="1"/>
    <xf numFmtId="0" fontId="23" fillId="0" borderId="10" xfId="0" applyFont="1" applyFill="1" applyBorder="1"/>
    <xf numFmtId="0" fontId="23" fillId="0" borderId="4" xfId="0" applyFont="1" applyFill="1" applyBorder="1"/>
    <xf numFmtId="0" fontId="1" fillId="0" borderId="6" xfId="0" applyFont="1" applyFill="1" applyBorder="1"/>
    <xf numFmtId="0" fontId="1" fillId="0" borderId="4" xfId="0" applyFont="1" applyFill="1" applyBorder="1"/>
    <xf numFmtId="0" fontId="1" fillId="0" borderId="8" xfId="0" applyFont="1" applyBorder="1"/>
    <xf numFmtId="0" fontId="1" fillId="0" borderId="4" xfId="0" applyFont="1" applyBorder="1"/>
    <xf numFmtId="0" fontId="1" fillId="0" borderId="2" xfId="0" applyFont="1" applyBorder="1"/>
    <xf numFmtId="0" fontId="26" fillId="0" borderId="8" xfId="0" applyFont="1" applyBorder="1"/>
    <xf numFmtId="0" fontId="26" fillId="0" borderId="10" xfId="0" applyFont="1" applyBorder="1"/>
    <xf numFmtId="0" fontId="7" fillId="0" borderId="0" xfId="0" applyFont="1" applyFill="1"/>
    <xf numFmtId="0" fontId="27" fillId="0" borderId="0" xfId="0" applyFont="1" applyBorder="1"/>
    <xf numFmtId="0" fontId="24" fillId="0" borderId="0" xfId="0" applyFont="1" applyBorder="1"/>
    <xf numFmtId="0" fontId="22" fillId="0" borderId="4" xfId="0" applyFont="1" applyBorder="1"/>
    <xf numFmtId="0" fontId="1" fillId="0" borderId="6" xfId="0" applyFont="1" applyBorder="1"/>
    <xf numFmtId="0" fontId="26" fillId="0" borderId="8" xfId="0" applyFont="1" applyFill="1" applyBorder="1"/>
    <xf numFmtId="0" fontId="28" fillId="0" borderId="0" xfId="0" applyFont="1" applyBorder="1"/>
    <xf numFmtId="0" fontId="29" fillId="0" borderId="0" xfId="0" applyFont="1" applyFill="1" applyBorder="1"/>
    <xf numFmtId="0" fontId="1" fillId="0" borderId="7" xfId="0" applyFont="1" applyBorder="1"/>
    <xf numFmtId="0" fontId="16" fillId="0" borderId="0" xfId="0" applyFont="1"/>
    <xf numFmtId="0" fontId="7" fillId="0" borderId="7" xfId="0" applyFont="1" applyBorder="1"/>
    <xf numFmtId="0" fontId="8" fillId="0" borderId="6" xfId="0" applyFont="1" applyBorder="1"/>
    <xf numFmtId="0" fontId="1" fillId="0" borderId="14" xfId="0" applyFont="1" applyFill="1" applyBorder="1"/>
    <xf numFmtId="0" fontId="23" fillId="0" borderId="8" xfId="0" applyFont="1" applyFill="1" applyBorder="1"/>
    <xf numFmtId="0" fontId="8" fillId="0" borderId="7" xfId="0" applyFont="1" applyFill="1" applyBorder="1"/>
    <xf numFmtId="0" fontId="1" fillId="0" borderId="9" xfId="0" applyFont="1" applyFill="1" applyBorder="1"/>
    <xf numFmtId="0" fontId="23" fillId="0" borderId="2" xfId="0" applyFont="1" applyFill="1" applyBorder="1"/>
    <xf numFmtId="0" fontId="26" fillId="0" borderId="4" xfId="0" applyFont="1" applyFill="1" applyBorder="1"/>
    <xf numFmtId="0" fontId="8" fillId="0" borderId="3" xfId="0" applyFont="1" applyFill="1" applyBorder="1"/>
    <xf numFmtId="166" fontId="9" fillId="0" borderId="0" xfId="0" applyNumberFormat="1" applyFont="1"/>
    <xf numFmtId="1" fontId="9" fillId="0" borderId="0" xfId="0" applyNumberFormat="1" applyFont="1"/>
    <xf numFmtId="0" fontId="1" fillId="0" borderId="11" xfId="0" applyFont="1" applyFill="1" applyBorder="1"/>
    <xf numFmtId="0" fontId="16" fillId="0" borderId="6" xfId="0" applyFont="1" applyBorder="1"/>
    <xf numFmtId="0" fontId="16" fillId="0" borderId="10" xfId="0" applyFont="1" applyBorder="1"/>
    <xf numFmtId="0" fontId="31" fillId="0" borderId="4" xfId="0" applyFont="1" applyFill="1" applyBorder="1"/>
    <xf numFmtId="0" fontId="23" fillId="0" borderId="7" xfId="0" applyFont="1" applyBorder="1"/>
    <xf numFmtId="0" fontId="18" fillId="0" borderId="3" xfId="0" applyFont="1" applyFill="1" applyBorder="1"/>
    <xf numFmtId="0" fontId="26" fillId="0" borderId="6" xfId="0" applyFont="1" applyFill="1" applyBorder="1"/>
    <xf numFmtId="0" fontId="26" fillId="0" borderId="3" xfId="0" applyFont="1" applyBorder="1"/>
    <xf numFmtId="0" fontId="30" fillId="0" borderId="1" xfId="0" applyFont="1" applyBorder="1"/>
    <xf numFmtId="0" fontId="26" fillId="0" borderId="12" xfId="0" applyFont="1" applyFill="1" applyBorder="1"/>
    <xf numFmtId="0" fontId="32" fillId="0" borderId="6" xfId="0" applyFont="1" applyFill="1" applyBorder="1"/>
    <xf numFmtId="0" fontId="26" fillId="0" borderId="1" xfId="0" applyFont="1" applyFill="1" applyBorder="1"/>
    <xf numFmtId="165" fontId="33" fillId="0" borderId="0" xfId="0" applyNumberFormat="1" applyFont="1" applyBorder="1"/>
    <xf numFmtId="0" fontId="1" fillId="0" borderId="9" xfId="0" applyFont="1" applyBorder="1"/>
    <xf numFmtId="0" fontId="31" fillId="0" borderId="14" xfId="0" applyFont="1" applyFill="1" applyBorder="1"/>
    <xf numFmtId="0" fontId="34" fillId="0" borderId="3" xfId="0" applyFont="1" applyFill="1" applyBorder="1"/>
    <xf numFmtId="0" fontId="32" fillId="0" borderId="3" xfId="0" applyFont="1" applyBorder="1"/>
    <xf numFmtId="0" fontId="23" fillId="0" borderId="14" xfId="0" applyFont="1" applyBorder="1"/>
    <xf numFmtId="0" fontId="35" fillId="0" borderId="4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Normal="100" workbookViewId="0">
      <selection activeCell="B2" sqref="B2"/>
    </sheetView>
  </sheetViews>
  <sheetFormatPr defaultRowHeight="12.75"/>
  <cols>
    <col min="1" max="1" width="31" customWidth="1"/>
    <col min="2" max="2" width="27.5703125" customWidth="1"/>
    <col min="3" max="3" width="25.28515625" customWidth="1"/>
    <col min="4" max="4" width="24.42578125" customWidth="1"/>
    <col min="5" max="5" width="23.85546875" customWidth="1"/>
    <col min="6" max="6" width="8.42578125" customWidth="1"/>
    <col min="7" max="7" width="6.85546875" customWidth="1"/>
    <col min="8" max="8" width="21.85546875" bestFit="1" customWidth="1"/>
  </cols>
  <sheetData>
    <row r="1" spans="1:12" ht="21" customHeight="1" thickBot="1">
      <c r="A1" s="16">
        <v>40711</v>
      </c>
      <c r="B1" s="28" t="s">
        <v>91</v>
      </c>
    </row>
    <row r="2" spans="1:12" ht="18.75" thickBot="1">
      <c r="A2" s="51" t="s">
        <v>54</v>
      </c>
      <c r="B2" s="8" t="s">
        <v>2</v>
      </c>
      <c r="C2" s="8" t="s">
        <v>4</v>
      </c>
      <c r="D2" s="9" t="s">
        <v>3</v>
      </c>
      <c r="E2" s="8" t="s">
        <v>1</v>
      </c>
      <c r="F2" s="32" t="s">
        <v>30</v>
      </c>
      <c r="G2" s="10" t="s">
        <v>31</v>
      </c>
      <c r="H2" s="50" t="s">
        <v>14</v>
      </c>
    </row>
    <row r="3" spans="1:12" ht="13.5" thickBot="1">
      <c r="A3" s="42" t="s">
        <v>0</v>
      </c>
      <c r="B3" s="42" t="s">
        <v>0</v>
      </c>
      <c r="C3" s="43" t="s">
        <v>0</v>
      </c>
      <c r="D3" s="44" t="s">
        <v>0</v>
      </c>
      <c r="E3" s="42" t="s">
        <v>0</v>
      </c>
      <c r="F3" s="14"/>
      <c r="G3" s="14"/>
      <c r="H3" s="49"/>
    </row>
    <row r="4" spans="1:12">
      <c r="A4" s="98" t="s">
        <v>80</v>
      </c>
      <c r="B4" s="82" t="s">
        <v>75</v>
      </c>
      <c r="C4" s="71" t="s">
        <v>37</v>
      </c>
      <c r="D4" s="39" t="s">
        <v>51</v>
      </c>
      <c r="E4" s="94" t="s">
        <v>78</v>
      </c>
      <c r="F4" s="72"/>
      <c r="G4" s="80"/>
      <c r="H4" s="97" t="s">
        <v>86</v>
      </c>
      <c r="I4" s="45"/>
      <c r="J4" s="45"/>
      <c r="K4" s="45"/>
      <c r="L4" s="45"/>
    </row>
    <row r="5" spans="1:12" ht="13.5" thickBot="1">
      <c r="A5" s="48" t="s">
        <v>55</v>
      </c>
      <c r="B5" s="61" t="s">
        <v>65</v>
      </c>
      <c r="C5" s="75" t="s">
        <v>25</v>
      </c>
      <c r="D5" s="65" t="s">
        <v>28</v>
      </c>
      <c r="E5" s="95" t="s">
        <v>52</v>
      </c>
      <c r="F5" s="35"/>
      <c r="G5" s="73"/>
      <c r="H5" s="56"/>
      <c r="I5" s="45"/>
      <c r="J5" s="45"/>
      <c r="K5" s="45"/>
      <c r="L5" s="45"/>
    </row>
    <row r="6" spans="1:12" ht="13.5" thickBot="1">
      <c r="A6" s="92" t="s">
        <v>88</v>
      </c>
      <c r="B6" s="63" t="s">
        <v>60</v>
      </c>
      <c r="C6" s="57" t="s">
        <v>33</v>
      </c>
      <c r="D6" s="62" t="s">
        <v>46</v>
      </c>
      <c r="E6" s="39" t="s">
        <v>48</v>
      </c>
      <c r="F6" s="36"/>
      <c r="G6" s="74"/>
      <c r="H6" s="34"/>
      <c r="I6" s="45"/>
      <c r="J6" s="45"/>
      <c r="K6" s="45"/>
      <c r="L6" s="45"/>
    </row>
    <row r="7" spans="1:12" ht="13.5" thickBot="1">
      <c r="A7" s="104" t="s">
        <v>69</v>
      </c>
      <c r="B7" s="59" t="s">
        <v>80</v>
      </c>
      <c r="C7" s="60" t="s">
        <v>73</v>
      </c>
      <c r="D7" s="58" t="s">
        <v>87</v>
      </c>
      <c r="E7" s="58" t="s">
        <v>84</v>
      </c>
      <c r="F7" s="4"/>
      <c r="G7" s="4"/>
      <c r="H7" s="30"/>
      <c r="I7" s="45"/>
      <c r="J7" s="45"/>
      <c r="K7" s="45"/>
      <c r="L7" s="45"/>
    </row>
    <row r="8" spans="1:12">
      <c r="A8" s="94" t="s">
        <v>59</v>
      </c>
      <c r="B8" s="84" t="s">
        <v>43</v>
      </c>
      <c r="C8" s="48" t="s">
        <v>50</v>
      </c>
      <c r="D8" s="96" t="s">
        <v>63</v>
      </c>
      <c r="E8" s="71"/>
      <c r="F8" s="4"/>
      <c r="G8" s="4"/>
      <c r="H8" s="29"/>
      <c r="I8" s="45"/>
      <c r="J8" s="45"/>
      <c r="K8" s="45"/>
      <c r="L8" s="45"/>
    </row>
    <row r="9" spans="1:12" ht="13.5" thickBot="1">
      <c r="A9" s="75" t="s">
        <v>23</v>
      </c>
      <c r="B9" s="61" t="s">
        <v>40</v>
      </c>
      <c r="C9" s="37" t="s">
        <v>17</v>
      </c>
      <c r="D9" s="35" t="s">
        <v>6</v>
      </c>
      <c r="E9" s="57"/>
      <c r="F9" s="36"/>
      <c r="G9" s="25"/>
      <c r="H9" s="25"/>
      <c r="I9" s="45"/>
      <c r="J9" s="45"/>
      <c r="K9" s="45"/>
      <c r="L9" s="45"/>
    </row>
    <row r="10" spans="1:12">
      <c r="A10" s="92" t="s">
        <v>82</v>
      </c>
      <c r="B10" s="63" t="s">
        <v>26</v>
      </c>
      <c r="C10" s="71" t="s">
        <v>29</v>
      </c>
      <c r="D10" s="35" t="s">
        <v>18</v>
      </c>
      <c r="E10" s="94"/>
      <c r="F10" s="45"/>
      <c r="G10" s="45"/>
      <c r="H10" s="35"/>
      <c r="I10" s="45"/>
      <c r="J10" s="45"/>
      <c r="K10" s="45"/>
      <c r="L10" s="45"/>
    </row>
    <row r="11" spans="1:12" ht="13.5" thickBot="1">
      <c r="A11" s="93" t="s">
        <v>32</v>
      </c>
      <c r="B11" s="79" t="s">
        <v>62</v>
      </c>
      <c r="C11" s="48" t="s">
        <v>7</v>
      </c>
      <c r="D11" s="88"/>
      <c r="E11" s="46"/>
      <c r="F11" s="45"/>
      <c r="G11" s="45"/>
      <c r="H11" s="45"/>
      <c r="I11" s="45"/>
      <c r="J11" s="45"/>
      <c r="K11" s="45"/>
      <c r="L11" s="45"/>
    </row>
    <row r="12" spans="1:12" ht="13.5" thickBot="1">
      <c r="A12" s="60" t="s">
        <v>39</v>
      </c>
      <c r="B12" s="99" t="s">
        <v>67</v>
      </c>
      <c r="C12" s="37" t="s">
        <v>42</v>
      </c>
      <c r="D12" s="64"/>
      <c r="E12" s="83"/>
      <c r="F12" s="45"/>
      <c r="G12" s="45"/>
      <c r="H12" s="45"/>
      <c r="I12" s="45"/>
      <c r="J12" s="45"/>
      <c r="K12" s="45"/>
      <c r="L12" s="45"/>
    </row>
    <row r="13" spans="1:12" ht="13.5" thickBot="1">
      <c r="A13" s="92" t="s">
        <v>81</v>
      </c>
      <c r="B13" s="36" t="s">
        <v>27</v>
      </c>
      <c r="C13" s="71"/>
      <c r="D13" s="65"/>
      <c r="E13" s="58"/>
      <c r="F13" s="45"/>
      <c r="G13" s="45"/>
      <c r="H13" s="45"/>
      <c r="I13" s="45"/>
      <c r="J13" s="45"/>
      <c r="K13" s="45"/>
      <c r="L13" s="45"/>
    </row>
    <row r="14" spans="1:12">
      <c r="A14" s="47" t="s">
        <v>53</v>
      </c>
      <c r="B14" s="36" t="s">
        <v>57</v>
      </c>
      <c r="C14" s="48"/>
      <c r="D14" s="62"/>
      <c r="E14" s="40"/>
      <c r="F14" s="45"/>
      <c r="G14" s="45"/>
      <c r="H14" s="45"/>
      <c r="I14" s="45"/>
      <c r="J14" s="45"/>
      <c r="K14" s="45"/>
      <c r="L14" s="45"/>
    </row>
    <row r="15" spans="1:12" ht="13.5" thickBot="1">
      <c r="A15" s="103" t="s">
        <v>89</v>
      </c>
      <c r="B15" s="36" t="s">
        <v>41</v>
      </c>
      <c r="C15" s="57"/>
      <c r="D15" s="66"/>
      <c r="E15" s="36"/>
      <c r="F15" s="35"/>
      <c r="G15" s="35"/>
      <c r="H15" s="35"/>
      <c r="I15" s="45"/>
      <c r="J15" s="45"/>
      <c r="K15" s="45"/>
      <c r="L15" s="45"/>
    </row>
    <row r="16" spans="1:12" ht="15">
      <c r="A16" s="101" t="s">
        <v>24</v>
      </c>
      <c r="B16" s="61" t="s">
        <v>38</v>
      </c>
      <c r="C16" s="71"/>
      <c r="D16" s="64"/>
      <c r="E16" s="31"/>
      <c r="F16" s="35"/>
      <c r="G16" s="35"/>
      <c r="H16" s="35"/>
      <c r="I16" s="45"/>
      <c r="J16" s="45"/>
      <c r="K16" s="45"/>
      <c r="L16" s="45"/>
    </row>
    <row r="17" spans="1:12" ht="13.5" customHeight="1">
      <c r="A17" s="61" t="s">
        <v>74</v>
      </c>
      <c r="B17" s="61" t="s">
        <v>61</v>
      </c>
      <c r="C17" s="48"/>
      <c r="D17" s="62"/>
      <c r="E17" s="35"/>
      <c r="F17" s="45"/>
      <c r="G17" s="45"/>
      <c r="H17" s="76"/>
      <c r="I17" s="45"/>
      <c r="J17" s="45"/>
      <c r="K17" s="45"/>
      <c r="L17" s="45"/>
    </row>
    <row r="18" spans="1:12" ht="13.5" thickBot="1">
      <c r="A18" s="91" t="s">
        <v>64</v>
      </c>
      <c r="B18" s="63" t="s">
        <v>49</v>
      </c>
      <c r="C18" s="57"/>
      <c r="D18" s="40"/>
      <c r="E18" s="45"/>
      <c r="F18" s="45"/>
      <c r="G18" s="45"/>
      <c r="H18" s="76"/>
      <c r="I18" s="45"/>
      <c r="J18" s="45"/>
      <c r="K18" s="45"/>
      <c r="L18" s="45"/>
    </row>
    <row r="19" spans="1:12" ht="13.5" thickBot="1">
      <c r="A19" s="102" t="s">
        <v>68</v>
      </c>
      <c r="B19" s="79" t="s">
        <v>35</v>
      </c>
      <c r="C19" s="89"/>
      <c r="D19" s="90"/>
      <c r="E19" s="67"/>
      <c r="F19" s="45"/>
      <c r="G19" s="45"/>
      <c r="H19" s="45"/>
      <c r="I19" s="45"/>
      <c r="J19" s="45"/>
      <c r="K19" s="45"/>
      <c r="L19" s="45"/>
    </row>
    <row r="20" spans="1:12">
      <c r="A20" s="101" t="s">
        <v>44</v>
      </c>
      <c r="B20" s="82" t="s">
        <v>36</v>
      </c>
      <c r="C20" s="75"/>
      <c r="D20" s="36"/>
      <c r="E20" s="68"/>
      <c r="F20" s="45"/>
      <c r="G20" s="45"/>
      <c r="H20" s="45"/>
      <c r="I20" s="45"/>
      <c r="J20" s="45"/>
      <c r="K20" s="45"/>
      <c r="L20" s="45"/>
    </row>
    <row r="21" spans="1:12" ht="13.5" thickBot="1">
      <c r="A21" s="61" t="s">
        <v>45</v>
      </c>
      <c r="B21" s="63" t="s">
        <v>8</v>
      </c>
      <c r="C21" s="57"/>
      <c r="D21" s="30"/>
      <c r="E21" s="4"/>
      <c r="F21" s="45"/>
      <c r="G21" s="45"/>
      <c r="H21" s="45"/>
      <c r="I21" s="45"/>
      <c r="J21" s="45"/>
      <c r="K21" s="45"/>
      <c r="L21" s="45"/>
    </row>
    <row r="22" spans="1:12">
      <c r="A22" s="106" t="s">
        <v>90</v>
      </c>
      <c r="B22" s="75" t="s">
        <v>34</v>
      </c>
      <c r="C22" s="77"/>
      <c r="D22" s="29"/>
      <c r="E22" s="45"/>
      <c r="F22" s="45"/>
      <c r="G22" s="45"/>
      <c r="H22" s="45"/>
      <c r="I22" s="45"/>
      <c r="J22" s="45"/>
      <c r="K22" s="45"/>
      <c r="L22" s="45"/>
    </row>
    <row r="23" spans="1:12" ht="13.5" thickBot="1">
      <c r="A23" s="105" t="s">
        <v>83</v>
      </c>
      <c r="B23" s="48" t="s">
        <v>16</v>
      </c>
      <c r="C23" s="47"/>
      <c r="D23" s="35"/>
      <c r="E23" s="35"/>
      <c r="F23" s="45"/>
      <c r="G23" s="45"/>
      <c r="H23" s="30"/>
      <c r="I23" s="45"/>
      <c r="J23" s="45"/>
      <c r="K23" s="45"/>
      <c r="L23" s="45"/>
    </row>
    <row r="24" spans="1:12" ht="13.5" thickBot="1">
      <c r="A24" s="59"/>
      <c r="B24" s="47"/>
      <c r="C24" s="37"/>
      <c r="D24" s="4"/>
      <c r="E24" s="45"/>
      <c r="F24" s="45"/>
      <c r="G24" s="45"/>
      <c r="H24" s="45"/>
      <c r="I24" s="45"/>
      <c r="J24" s="45"/>
      <c r="K24" s="45"/>
      <c r="L24" s="45"/>
    </row>
    <row r="25" spans="1:12">
      <c r="A25" s="34"/>
      <c r="B25" s="47"/>
      <c r="C25" s="78"/>
      <c r="D25" s="35"/>
      <c r="E25" s="45"/>
      <c r="F25" s="45"/>
      <c r="G25" s="45"/>
      <c r="H25" s="45"/>
      <c r="I25" s="45"/>
      <c r="J25" s="45"/>
      <c r="K25" s="45"/>
      <c r="L25" s="45"/>
    </row>
    <row r="26" spans="1:12">
      <c r="A26" s="56"/>
      <c r="B26" s="47"/>
      <c r="C26" s="81"/>
      <c r="D26" s="35"/>
      <c r="E26" s="45"/>
      <c r="F26" s="45"/>
      <c r="G26" s="45"/>
      <c r="H26" s="45"/>
      <c r="I26" s="45"/>
      <c r="J26" s="45"/>
      <c r="K26" s="45"/>
      <c r="L26" s="45"/>
    </row>
    <row r="27" spans="1:12" ht="13.5" thickBot="1">
      <c r="A27" s="34"/>
      <c r="B27" s="46"/>
      <c r="C27" s="85"/>
      <c r="D27" s="41"/>
      <c r="E27" s="45"/>
      <c r="F27" s="45"/>
      <c r="G27" s="45"/>
      <c r="H27" s="45"/>
      <c r="I27" s="45"/>
      <c r="J27" s="45"/>
      <c r="K27" s="45"/>
      <c r="L27" s="45"/>
    </row>
    <row r="28" spans="1:12">
      <c r="A28" s="34"/>
      <c r="B28" s="53" t="s">
        <v>5</v>
      </c>
      <c r="C28" s="5" t="s">
        <v>5</v>
      </c>
      <c r="D28" s="5" t="s">
        <v>5</v>
      </c>
      <c r="E28" s="5" t="s">
        <v>5</v>
      </c>
      <c r="F28" s="5"/>
      <c r="G28" s="5"/>
      <c r="H28" s="5" t="s">
        <v>5</v>
      </c>
    </row>
    <row r="29" spans="1:12" ht="12.75" customHeight="1">
      <c r="A29" s="69" t="s">
        <v>5</v>
      </c>
      <c r="B29" s="33" t="s">
        <v>47</v>
      </c>
      <c r="C29" s="38" t="s">
        <v>76</v>
      </c>
      <c r="D29" s="38"/>
      <c r="E29" s="33" t="s">
        <v>85</v>
      </c>
      <c r="F29" s="38"/>
      <c r="G29" s="33"/>
      <c r="H29" s="38"/>
    </row>
    <row r="30" spans="1:12">
      <c r="A30" s="52" t="s">
        <v>70</v>
      </c>
      <c r="B30" s="38" t="s">
        <v>71</v>
      </c>
      <c r="C30" s="38"/>
      <c r="D30" s="52"/>
      <c r="E30" s="33" t="s">
        <v>58</v>
      </c>
      <c r="F30" s="45"/>
      <c r="G30" s="45"/>
      <c r="H30" s="33"/>
    </row>
    <row r="31" spans="1:12">
      <c r="A31" s="52" t="s">
        <v>79</v>
      </c>
      <c r="B31" s="38" t="s">
        <v>72</v>
      </c>
      <c r="C31" s="38"/>
      <c r="D31" s="52"/>
      <c r="E31" s="33"/>
      <c r="F31" s="45"/>
      <c r="G31" s="45"/>
      <c r="H31" s="33"/>
    </row>
    <row r="32" spans="1:12">
      <c r="A32" s="33" t="s">
        <v>66</v>
      </c>
      <c r="B32" s="52"/>
      <c r="C32" s="54"/>
      <c r="D32" s="52"/>
      <c r="E32" s="38"/>
      <c r="F32" s="45"/>
      <c r="G32" s="45"/>
      <c r="H32" s="33"/>
    </row>
    <row r="33" spans="1:8">
      <c r="A33" s="33" t="s">
        <v>56</v>
      </c>
      <c r="B33" s="38"/>
      <c r="C33" s="54"/>
      <c r="D33" s="35"/>
      <c r="E33" s="33"/>
      <c r="F33" s="45"/>
      <c r="G33" s="45"/>
      <c r="H33" s="45"/>
    </row>
    <row r="34" spans="1:8">
      <c r="A34" s="38" t="s">
        <v>77</v>
      </c>
      <c r="B34" s="38"/>
      <c r="C34" s="54"/>
      <c r="D34" s="35"/>
      <c r="E34" s="33"/>
      <c r="F34" s="45"/>
      <c r="G34" s="45"/>
      <c r="H34" s="45"/>
    </row>
    <row r="35" spans="1:8">
      <c r="A35" s="33"/>
      <c r="B35" s="38"/>
      <c r="C35" s="54"/>
      <c r="D35" s="35"/>
      <c r="E35" s="38"/>
      <c r="F35" s="45"/>
      <c r="G35" s="45"/>
      <c r="H35" s="45"/>
    </row>
    <row r="36" spans="1:8">
      <c r="A36" s="70"/>
      <c r="B36" s="38"/>
      <c r="C36" s="54"/>
      <c r="D36" s="35"/>
      <c r="E36" s="33"/>
      <c r="F36" s="45"/>
      <c r="G36" s="45"/>
      <c r="H36" s="45"/>
    </row>
    <row r="37" spans="1:8">
      <c r="A37" s="38"/>
      <c r="B37" s="33"/>
      <c r="C37" s="33"/>
      <c r="D37" s="45"/>
      <c r="E37" s="33"/>
      <c r="F37" s="45"/>
      <c r="G37" s="45"/>
      <c r="H37" s="45"/>
    </row>
    <row r="38" spans="1:8">
      <c r="A38" s="38"/>
      <c r="B38" s="38"/>
      <c r="C38" s="33"/>
      <c r="D38" s="33"/>
      <c r="E38" s="33"/>
      <c r="F38" s="26"/>
      <c r="G38" s="33"/>
      <c r="H38" s="6"/>
    </row>
    <row r="39" spans="1:8" ht="12.75" customHeight="1">
      <c r="A39" s="38"/>
      <c r="B39" s="38"/>
      <c r="C39" s="38"/>
      <c r="D39" s="45"/>
      <c r="E39" s="38"/>
      <c r="F39" s="33"/>
      <c r="G39" s="45"/>
      <c r="H39" s="6"/>
    </row>
    <row r="40" spans="1:8" ht="12.75" customHeight="1">
      <c r="A40" s="33"/>
      <c r="B40" s="33"/>
      <c r="C40" s="54"/>
      <c r="D40" s="45"/>
      <c r="E40" s="38"/>
      <c r="F40" s="45"/>
      <c r="G40" s="45"/>
      <c r="H40" s="6"/>
    </row>
    <row r="41" spans="1:8" ht="12.75" customHeight="1">
      <c r="A41" s="55"/>
      <c r="B41" s="33"/>
      <c r="C41" s="54"/>
      <c r="D41" s="45"/>
      <c r="E41" s="38"/>
      <c r="F41" s="45"/>
      <c r="G41" s="45"/>
      <c r="H41" s="6"/>
    </row>
    <row r="42" spans="1:8" ht="12.75" customHeight="1">
      <c r="A42" s="33"/>
      <c r="B42" s="38"/>
      <c r="C42" s="33"/>
      <c r="D42" s="45"/>
      <c r="E42" s="33"/>
      <c r="F42" s="45"/>
      <c r="G42" s="45"/>
      <c r="H42" s="45"/>
    </row>
    <row r="43" spans="1:8" ht="12.75" customHeight="1">
      <c r="A43" s="38"/>
      <c r="B43" s="45"/>
      <c r="C43" s="45"/>
      <c r="D43" s="45"/>
      <c r="E43" s="33"/>
      <c r="F43" s="45"/>
      <c r="G43" s="45"/>
      <c r="H43" s="45"/>
    </row>
    <row r="44" spans="1:8" ht="12.75" customHeight="1">
      <c r="A44" s="38"/>
      <c r="D44" s="33"/>
      <c r="E44" s="33"/>
    </row>
    <row r="45" spans="1:8" ht="15.95" customHeight="1">
      <c r="A45" s="11">
        <f>0.25*'cell count'!A57</f>
        <v>5</v>
      </c>
      <c r="B45" s="11">
        <f>1/8*'cell count'!B57</f>
        <v>2.5</v>
      </c>
      <c r="C45" s="15">
        <f>1/12*'cell count'!C57</f>
        <v>0.75</v>
      </c>
      <c r="D45" s="15">
        <f>1/24*'cell count'!D57</f>
        <v>0.29166666666666663</v>
      </c>
      <c r="E45" s="12">
        <f>0.5*'cell count'!E57</f>
        <v>2</v>
      </c>
      <c r="F45" s="12">
        <f>3/8*'cell count'!F57</f>
        <v>0</v>
      </c>
      <c r="G45" s="86">
        <f>3/4*'cell count'!G57</f>
        <v>0</v>
      </c>
      <c r="H45" s="87">
        <f>1*'cell count'!H57</f>
        <v>1</v>
      </c>
    </row>
    <row r="46" spans="1:8" ht="21" customHeight="1">
      <c r="A46" s="13">
        <f>A45+B45+C45+D45+E45+F45+G45+H45</f>
        <v>11.541666666666666</v>
      </c>
      <c r="B46" s="26"/>
      <c r="C46" s="26"/>
    </row>
    <row r="47" spans="1:8" ht="15.95" customHeight="1">
      <c r="A47" s="13">
        <v>-0.5</v>
      </c>
      <c r="B47" s="26"/>
    </row>
    <row r="48" spans="1:8" ht="19.5" customHeight="1">
      <c r="A48" s="100">
        <f>SUM(A46:A47)</f>
        <v>11.041666666666666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A22:A23">
    <sortCondition ref="A21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opLeftCell="A33" workbookViewId="0">
      <selection activeCell="E10" sqref="E10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IF(ISTEXT(Advertising!C6),1,0)</f>
        <v>1</v>
      </c>
      <c r="D6" s="22">
        <f>IF(ISTEXT(Advertising!D6),1,0)</f>
        <v>1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IF(ISTEXT(Advertising!D9),1,0)</f>
        <v>1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1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IF(ISTEXT(Advertising!C13),1,0)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1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1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1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1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1</v>
      </c>
      <c r="B22" s="22">
        <f>IF(ISTEXT(Advertising!B22),1,0)</f>
        <v>1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1</v>
      </c>
      <c r="B23" s="22">
        <f>IF(ISTEXT(Advertising!B23),1,0)</f>
        <v>1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/>
      <c r="B28" s="22"/>
      <c r="C28" s="22"/>
      <c r="D28" s="22"/>
      <c r="E28" s="22"/>
      <c r="F28" s="22"/>
      <c r="G28" s="22"/>
      <c r="H28" s="22"/>
    </row>
    <row r="29" spans="1:8">
      <c r="A29" s="22"/>
      <c r="B29" s="22"/>
      <c r="C29" s="22"/>
      <c r="D29" s="22"/>
      <c r="E29" s="22"/>
      <c r="F29" s="22"/>
      <c r="G29" s="22"/>
      <c r="H29" s="22"/>
    </row>
    <row r="30" spans="1:8">
      <c r="A30" s="22"/>
      <c r="B30" s="22"/>
      <c r="C30" s="22"/>
      <c r="D30" s="22"/>
      <c r="E30" s="22"/>
      <c r="F30" s="22"/>
      <c r="G30" s="22"/>
      <c r="H30" s="22"/>
    </row>
    <row r="31" spans="1:8">
      <c r="A31" s="22"/>
      <c r="B31" s="22"/>
      <c r="C31" s="22"/>
      <c r="D31" s="22"/>
      <c r="E31" s="22"/>
      <c r="F31" s="22"/>
      <c r="G31" s="22"/>
      <c r="H31" s="22"/>
    </row>
    <row r="32" spans="1:8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20</v>
      </c>
      <c r="B57" s="21">
        <f t="shared" ref="B57:H57" si="0">SUM(B4:B42)</f>
        <v>20</v>
      </c>
      <c r="C57" s="21">
        <f t="shared" si="0"/>
        <v>9</v>
      </c>
      <c r="D57" s="21">
        <f t="shared" si="0"/>
        <v>7</v>
      </c>
      <c r="E57" s="21">
        <f t="shared" si="0"/>
        <v>4</v>
      </c>
      <c r="F57" s="21">
        <f t="shared" si="0"/>
        <v>0</v>
      </c>
      <c r="G57" s="21">
        <f t="shared" si="0"/>
        <v>0</v>
      </c>
      <c r="H57" s="21">
        <f t="shared" si="0"/>
        <v>1</v>
      </c>
    </row>
    <row r="58" spans="1:9">
      <c r="A58" s="23">
        <f t="shared" ref="A58:H58" si="1">A57*A3</f>
        <v>5</v>
      </c>
      <c r="B58" s="24">
        <f t="shared" si="1"/>
        <v>2.5</v>
      </c>
      <c r="C58" s="24">
        <f>C57*C3</f>
        <v>0.75</v>
      </c>
      <c r="D58" s="24">
        <f>D57*D3</f>
        <v>0.29166666666666663</v>
      </c>
      <c r="E58" s="24">
        <f t="shared" si="1"/>
        <v>2</v>
      </c>
      <c r="F58" s="24">
        <f t="shared" si="1"/>
        <v>0</v>
      </c>
      <c r="G58" s="24">
        <f t="shared" si="1"/>
        <v>0</v>
      </c>
      <c r="H58" s="24">
        <f t="shared" si="1"/>
        <v>1</v>
      </c>
      <c r="I58" s="23">
        <f>SUM(A58:H58)</f>
        <v>11.541666666666666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2011-03-15T16:01:47Z</cp:lastPrinted>
  <dcterms:created xsi:type="dcterms:W3CDTF">2004-04-14T00:58:10Z</dcterms:created>
  <dcterms:modified xsi:type="dcterms:W3CDTF">2011-06-14T18:30:31Z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