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250"/>
  </bookViews>
  <sheets>
    <sheet name="Advertising" sheetId="2" r:id="rId1"/>
    <sheet name="cell count" sheetId="5" r:id="rId2"/>
  </sheets>
  <definedNames>
    <definedName name="_xlnm._FilterDatabase" localSheetId="0" hidden="1">Advertising!$C$4:$C$15</definedName>
    <definedName name="_xlnm.Print_Area" localSheetId="0">Advertising!$A$1:$H$50</definedName>
  </definedNames>
  <calcPr calcId="125725" concurrentCalc="0"/>
</workbook>
</file>

<file path=xl/calcChain.xml><?xml version="1.0" encoding="utf-8"?>
<calcChain xmlns="http://schemas.openxmlformats.org/spreadsheetml/2006/main">
  <c r="A32" i="5"/>
  <c r="A31"/>
  <c r="A6"/>
  <c r="A7"/>
  <c r="A20"/>
  <c r="A21"/>
  <c r="A22"/>
  <c r="A23"/>
  <c r="A29"/>
  <c r="A26"/>
  <c r="A25"/>
  <c r="A5"/>
  <c r="A8"/>
  <c r="A9"/>
  <c r="A10"/>
  <c r="A11"/>
  <c r="A12"/>
  <c r="A13"/>
  <c r="A14"/>
  <c r="A15"/>
  <c r="A16"/>
  <c r="A17"/>
  <c r="A18"/>
  <c r="A19"/>
  <c r="A24"/>
  <c r="A27"/>
  <c r="A28"/>
  <c r="A30"/>
  <c r="A4"/>
  <c r="A57"/>
  <c r="A45" i="2"/>
  <c r="G4" i="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57"/>
  <c r="G45" i="2"/>
  <c r="H6" i="5"/>
  <c r="H5"/>
  <c r="H4"/>
  <c r="C8"/>
  <c r="C5"/>
  <c r="C4"/>
  <c r="C6"/>
  <c r="C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57"/>
  <c r="C45" i="2"/>
  <c r="B13" i="5"/>
  <c r="B17"/>
  <c r="B6"/>
  <c r="B7"/>
  <c r="B8"/>
  <c r="B9"/>
  <c r="B10"/>
  <c r="B11"/>
  <c r="B12"/>
  <c r="B14"/>
  <c r="B15"/>
  <c r="B16"/>
  <c r="B18"/>
  <c r="B19"/>
  <c r="B20"/>
  <c r="B21"/>
  <c r="B22"/>
  <c r="B23"/>
  <c r="B24"/>
  <c r="B4"/>
  <c r="B5"/>
  <c r="B25"/>
  <c r="B26"/>
  <c r="B27"/>
  <c r="B57"/>
  <c r="B45" i="2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7"/>
  <c r="E45" i="2"/>
  <c r="H7" i="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7"/>
  <c r="H45" i="2"/>
  <c r="D10" i="5"/>
  <c r="D5"/>
  <c r="D6"/>
  <c r="D7"/>
  <c r="D8"/>
  <c r="D9"/>
  <c r="D4"/>
  <c r="D11"/>
  <c r="D12"/>
  <c r="D13"/>
  <c r="D14"/>
  <c r="D15"/>
  <c r="D16"/>
  <c r="D17"/>
  <c r="D18"/>
  <c r="D19"/>
  <c r="D20"/>
  <c r="D21"/>
  <c r="D22"/>
  <c r="D23"/>
  <c r="D24"/>
  <c r="D25"/>
  <c r="D26"/>
  <c r="D27"/>
  <c r="D57"/>
  <c r="D45" i="2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57"/>
  <c r="F45" i="2"/>
  <c r="A58" i="5"/>
  <c r="B58"/>
  <c r="C58"/>
  <c r="D58"/>
  <c r="E58"/>
  <c r="F58"/>
  <c r="H58"/>
  <c r="D3"/>
  <c r="C3"/>
  <c r="A46" i="2"/>
  <c r="A48"/>
  <c r="G58" i="5"/>
  <c r="I58"/>
</calcChain>
</file>

<file path=xl/sharedStrings.xml><?xml version="1.0" encoding="utf-8"?>
<sst xmlns="http://schemas.openxmlformats.org/spreadsheetml/2006/main" count="100" uniqueCount="89">
  <si>
    <t>Advertiser</t>
  </si>
  <si>
    <t>Half Page</t>
  </si>
  <si>
    <t>Eighth Page</t>
  </si>
  <si>
    <t>Marketplace</t>
  </si>
  <si>
    <t>Commercial Display</t>
  </si>
  <si>
    <t>SUBTRACTIONS</t>
  </si>
  <si>
    <t>Poolesville Physical Therapy</t>
  </si>
  <si>
    <t>Violinsanity</t>
  </si>
  <si>
    <t>R. N. Brown</t>
  </si>
  <si>
    <t>Quarter</t>
  </si>
  <si>
    <t>Eighth</t>
  </si>
  <si>
    <t>Commercial</t>
  </si>
  <si>
    <t>Half</t>
  </si>
  <si>
    <t>Three Quarters</t>
  </si>
  <si>
    <t>Full</t>
  </si>
  <si>
    <t>Three eighths</t>
  </si>
  <si>
    <t>Sugarloaf Chimney Restoration</t>
  </si>
  <si>
    <t>Steven Tigani DDS</t>
  </si>
  <si>
    <t>Sugarloaf Pet Gardens</t>
  </si>
  <si>
    <t>Same ad from last issue.</t>
  </si>
  <si>
    <t>Delete ad from last issue.</t>
  </si>
  <si>
    <t>Replace ad from last issue</t>
  </si>
  <si>
    <t>New Ad, not in last issue.</t>
  </si>
  <si>
    <t>Don Hoffacker</t>
  </si>
  <si>
    <t>Pike-Valega DDS</t>
  </si>
  <si>
    <t>Hilary Schwab Photography</t>
  </si>
  <si>
    <t>Geeks on Call</t>
  </si>
  <si>
    <t>Hilton Funeral Home</t>
  </si>
  <si>
    <t>Gottras Wise Quality DJ</t>
  </si>
  <si>
    <t>Townsend and Hallbrook</t>
  </si>
  <si>
    <t>"3/8"</t>
  </si>
  <si>
    <t>"3/4"</t>
  </si>
  <si>
    <t>Jones Premium/color</t>
  </si>
  <si>
    <t>Morningstar Welding</t>
  </si>
  <si>
    <t>State Farm (Steve Martin)</t>
  </si>
  <si>
    <t>Poolesville Small Engine</t>
  </si>
  <si>
    <t>Cornerstone</t>
  </si>
  <si>
    <t>Monocacy Equine Vet</t>
  </si>
  <si>
    <t>Lee's Tree Service</t>
  </si>
  <si>
    <t>Dave Ashley Signs</t>
  </si>
  <si>
    <t>Mallow Construction</t>
  </si>
  <si>
    <t>William Price</t>
  </si>
  <si>
    <t>Classified Ads/page 3 left</t>
  </si>
  <si>
    <t>Sugarloaf Mountain Vineyard</t>
  </si>
  <si>
    <t>Total Automotive and Diesel</t>
  </si>
  <si>
    <t>Poolesville Plumbing</t>
  </si>
  <si>
    <t>Glad-I-Yoga</t>
  </si>
  <si>
    <t>Jamison Realty</t>
  </si>
  <si>
    <t>Quarter Page</t>
  </si>
  <si>
    <t>Cugini's</t>
  </si>
  <si>
    <t>REMN-Stempler</t>
  </si>
  <si>
    <t>S&amp;S Improvments</t>
  </si>
  <si>
    <t>Chrisler Homes/color</t>
  </si>
  <si>
    <t>Mary Ann Powell</t>
  </si>
  <si>
    <t>Poolesville Tire/color</t>
  </si>
  <si>
    <t>Alexander's Restaurant/color</t>
  </si>
  <si>
    <t>Colony Supply</t>
  </si>
  <si>
    <t>Hughes Landscape</t>
  </si>
  <si>
    <t>Kuhlman's Lawn</t>
  </si>
  <si>
    <t>Dorman Builders/color</t>
  </si>
  <si>
    <t>Willard Rental</t>
  </si>
  <si>
    <t>Capital Fence/color</t>
  </si>
  <si>
    <t>Lawns Unlimited</t>
  </si>
  <si>
    <t>D.R Hartman Construction/color</t>
  </si>
  <si>
    <t>Bassett's/color</t>
  </si>
  <si>
    <t>Hilton Office Rental</t>
  </si>
  <si>
    <t>Help Wanted Bassett's</t>
  </si>
  <si>
    <t>St. Mary's RC Church/color</t>
  </si>
  <si>
    <t>Kingsbury Orchard</t>
  </si>
  <si>
    <t>Kamachaltis Lot</t>
  </si>
  <si>
    <t>Poolesville Vet/color</t>
  </si>
  <si>
    <t>v1</t>
  </si>
  <si>
    <t>Our Lady of the Presentation</t>
  </si>
  <si>
    <t>GWEB/color</t>
  </si>
  <si>
    <t>Clarksburg Animal Hosp</t>
  </si>
  <si>
    <t>Mid-Atlantic Ag Fall OS/color</t>
  </si>
  <si>
    <t>Bassett's to 1/2</t>
  </si>
  <si>
    <t>CEDC Farmers' Market</t>
  </si>
  <si>
    <t>GWEB to 1/8</t>
  </si>
  <si>
    <t>PACC 5K</t>
  </si>
  <si>
    <t>KPC Temple/color</t>
  </si>
  <si>
    <t>American Legion/HMD</t>
  </si>
  <si>
    <t>Finders Keepers/color</t>
  </si>
  <si>
    <t>Holistic Family Medicine</t>
  </si>
  <si>
    <t>Absolute Auto/color</t>
  </si>
  <si>
    <t>Lewis Orchards/color</t>
  </si>
  <si>
    <t>Poolesville Day/color</t>
  </si>
  <si>
    <t>Sugarloaf Citizens' Assoc</t>
  </si>
  <si>
    <t>Lawns Unlimited to 1/4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</si>
</sst>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m\ d\,\ yyyy;@"/>
    <numFmt numFmtId="165" formatCode="0.000"/>
  </numFmts>
  <fonts count="3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i/>
      <u/>
      <sz val="16"/>
      <color indexed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18"/>
      <color indexed="10"/>
      <name val="Arial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 applyBorder="1"/>
    <xf numFmtId="0" fontId="6" fillId="0" borderId="0" xfId="0" applyFont="1" applyFill="1" applyBorder="1"/>
    <xf numFmtId="0" fontId="5" fillId="0" borderId="0" xfId="0" applyFont="1"/>
    <xf numFmtId="0" fontId="7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2" borderId="2" xfId="0" applyFont="1" applyFill="1" applyBorder="1"/>
    <xf numFmtId="165" fontId="9" fillId="0" borderId="0" xfId="1" applyNumberFormat="1" applyFont="1"/>
    <xf numFmtId="165" fontId="9" fillId="0" borderId="0" xfId="0" applyNumberFormat="1" applyFont="1"/>
    <xf numFmtId="165" fontId="10" fillId="0" borderId="0" xfId="0" applyNumberFormat="1" applyFont="1" applyBorder="1"/>
    <xf numFmtId="0" fontId="4" fillId="3" borderId="4" xfId="0" applyFont="1" applyFill="1" applyBorder="1"/>
    <xf numFmtId="165" fontId="9" fillId="0" borderId="0" xfId="0" applyNumberFormat="1" applyFont="1" applyFill="1" applyBorder="1"/>
    <xf numFmtId="164" fontId="11" fillId="3" borderId="5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0" fontId="17" fillId="0" borderId="0" xfId="0" applyFont="1" applyFill="1" applyBorder="1"/>
    <xf numFmtId="0" fontId="7" fillId="0" borderId="0" xfId="0" applyFont="1" applyFill="1" applyBorder="1"/>
    <xf numFmtId="0" fontId="4" fillId="0" borderId="0" xfId="0" applyFont="1"/>
    <xf numFmtId="0" fontId="21" fillId="2" borderId="0" xfId="0" applyFont="1" applyFill="1"/>
    <xf numFmtId="0" fontId="16" fillId="0" borderId="0" xfId="0" applyFont="1" applyFill="1" applyBorder="1"/>
    <xf numFmtId="0" fontId="16" fillId="0" borderId="0" xfId="0" applyFont="1" applyBorder="1"/>
    <xf numFmtId="0" fontId="20" fillId="0" borderId="0" xfId="0" applyFont="1" applyFill="1" applyBorder="1"/>
    <xf numFmtId="16" fontId="2" fillId="2" borderId="2" xfId="0" applyNumberFormat="1" applyFont="1" applyFill="1" applyBorder="1"/>
    <xf numFmtId="0" fontId="22" fillId="0" borderId="0" xfId="0" applyFont="1"/>
    <xf numFmtId="0" fontId="23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22" fillId="0" borderId="0" xfId="0" applyFont="1" applyFill="1" applyBorder="1"/>
    <xf numFmtId="0" fontId="1" fillId="0" borderId="8" xfId="0" applyFont="1" applyFill="1" applyBorder="1"/>
    <xf numFmtId="0" fontId="4" fillId="3" borderId="9" xfId="0" applyFont="1" applyFill="1" applyBorder="1"/>
    <xf numFmtId="0" fontId="19" fillId="3" borderId="6" xfId="0" applyFont="1" applyFill="1" applyBorder="1"/>
    <xf numFmtId="0" fontId="4" fillId="3" borderId="2" xfId="0" applyFont="1" applyFill="1" applyBorder="1"/>
    <xf numFmtId="0" fontId="1" fillId="0" borderId="0" xfId="0" applyFont="1"/>
    <xf numFmtId="0" fontId="23" fillId="0" borderId="3" xfId="0" applyFont="1" applyFill="1" applyBorder="1"/>
    <xf numFmtId="0" fontId="23" fillId="0" borderId="7" xfId="0" applyFont="1" applyFill="1" applyBorder="1"/>
    <xf numFmtId="0" fontId="1" fillId="0" borderId="7" xfId="0" applyFont="1" applyFill="1" applyBorder="1"/>
    <xf numFmtId="0" fontId="4" fillId="3" borderId="12" xfId="0" applyFont="1" applyFill="1" applyBorder="1"/>
    <xf numFmtId="0" fontId="2" fillId="2" borderId="13" xfId="0" applyFont="1" applyFill="1" applyBorder="1"/>
    <xf numFmtId="14" fontId="2" fillId="2" borderId="9" xfId="0" applyNumberFormat="1" applyFont="1" applyFill="1" applyBorder="1"/>
    <xf numFmtId="0" fontId="22" fillId="0" borderId="0" xfId="0" applyFont="1" applyBorder="1"/>
    <xf numFmtId="0" fontId="24" fillId="0" borderId="0" xfId="0" applyFont="1" applyFill="1" applyBorder="1"/>
    <xf numFmtId="0" fontId="25" fillId="0" borderId="0" xfId="0" applyFont="1" applyFill="1" applyBorder="1"/>
    <xf numFmtId="0" fontId="22" fillId="0" borderId="0" xfId="0" applyFont="1" applyFill="1"/>
    <xf numFmtId="0" fontId="1" fillId="0" borderId="3" xfId="0" applyFont="1" applyFill="1" applyBorder="1"/>
    <xf numFmtId="0" fontId="7" fillId="0" borderId="0" xfId="0" applyFont="1" applyFill="1"/>
    <xf numFmtId="0" fontId="28" fillId="0" borderId="0" xfId="0" applyFont="1" applyBorder="1"/>
    <xf numFmtId="0" fontId="29" fillId="0" borderId="0" xfId="0" applyFont="1" applyFill="1" applyBorder="1"/>
    <xf numFmtId="0" fontId="16" fillId="0" borderId="0" xfId="0" applyFont="1"/>
    <xf numFmtId="0" fontId="23" fillId="0" borderId="8" xfId="0" applyFont="1" applyFill="1" applyBorder="1"/>
    <xf numFmtId="0" fontId="8" fillId="0" borderId="7" xfId="0" applyFont="1" applyFill="1" applyBorder="1"/>
    <xf numFmtId="0" fontId="23" fillId="0" borderId="2" xfId="0" applyFont="1" applyFill="1" applyBorder="1"/>
    <xf numFmtId="0" fontId="8" fillId="0" borderId="3" xfId="0" applyFont="1" applyFill="1" applyBorder="1"/>
    <xf numFmtId="1" fontId="9" fillId="0" borderId="0" xfId="0" applyNumberFormat="1" applyFont="1"/>
    <xf numFmtId="0" fontId="1" fillId="0" borderId="11" xfId="0" applyFont="1" applyFill="1" applyBorder="1"/>
    <xf numFmtId="165" fontId="30" fillId="0" borderId="0" xfId="0" applyNumberFormat="1" applyFont="1" applyBorder="1"/>
    <xf numFmtId="0" fontId="23" fillId="0" borderId="10" xfId="0" applyFont="1" applyFill="1" applyBorder="1"/>
    <xf numFmtId="0" fontId="23" fillId="0" borderId="4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23" fillId="0" borderId="6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" xfId="0" applyFont="1" applyFill="1" applyBorder="1"/>
    <xf numFmtId="0" fontId="1" fillId="0" borderId="14" xfId="0" applyFont="1" applyFill="1" applyBorder="1"/>
    <xf numFmtId="0" fontId="26" fillId="0" borderId="8" xfId="0" applyFont="1" applyFill="1" applyBorder="1"/>
    <xf numFmtId="0" fontId="26" fillId="0" borderId="10" xfId="0" applyFont="1" applyFill="1" applyBorder="1"/>
    <xf numFmtId="0" fontId="1" fillId="0" borderId="0" xfId="0" applyFont="1" applyFill="1"/>
    <xf numFmtId="0" fontId="16" fillId="0" borderId="6" xfId="0" applyFont="1" applyFill="1" applyBorder="1"/>
    <xf numFmtId="0" fontId="16" fillId="0" borderId="10" xfId="0" applyFont="1" applyFill="1" applyBorder="1"/>
    <xf numFmtId="0" fontId="27" fillId="0" borderId="0" xfId="0" applyFont="1" applyFill="1" applyBorder="1"/>
    <xf numFmtId="0" fontId="7" fillId="0" borderId="7" xfId="0" applyFont="1" applyFill="1" applyBorder="1"/>
    <xf numFmtId="0" fontId="8" fillId="0" borderId="6" xfId="0" applyFont="1" applyFill="1" applyBorder="1"/>
    <xf numFmtId="0" fontId="23" fillId="0" borderId="0" xfId="0" applyFont="1" applyFill="1"/>
    <xf numFmtId="0" fontId="26" fillId="0" borderId="0" xfId="0" applyFont="1" applyFill="1" applyBorder="1"/>
    <xf numFmtId="0" fontId="26" fillId="0" borderId="6" xfId="0" applyFont="1" applyFill="1" applyBorder="1"/>
    <xf numFmtId="0" fontId="26" fillId="0" borderId="3" xfId="0" applyFont="1" applyFill="1" applyBorder="1"/>
    <xf numFmtId="0" fontId="26" fillId="0" borderId="0" xfId="0" applyFont="1" applyBorder="1"/>
    <xf numFmtId="0" fontId="31" fillId="0" borderId="7" xfId="0" applyFont="1" applyFill="1" applyBorder="1"/>
    <xf numFmtId="0" fontId="31" fillId="0" borderId="3" xfId="0" applyFont="1" applyFill="1" applyBorder="1"/>
    <xf numFmtId="0" fontId="31" fillId="0" borderId="6" xfId="0" applyFont="1" applyFill="1" applyBorder="1"/>
    <xf numFmtId="0" fontId="26" fillId="0" borderId="14" xfId="0" applyFont="1" applyFill="1" applyBorder="1"/>
    <xf numFmtId="0" fontId="23" fillId="0" borderId="9" xfId="0" applyFont="1" applyFill="1" applyBorder="1"/>
    <xf numFmtId="0" fontId="1" fillId="0" borderId="6" xfId="0" applyFont="1" applyBorder="1"/>
    <xf numFmtId="0" fontId="18" fillId="0" borderId="7" xfId="0" applyFont="1" applyFill="1" applyBorder="1"/>
    <xf numFmtId="0" fontId="1" fillId="0" borderId="14" xfId="0" applyFont="1" applyBorder="1"/>
    <xf numFmtId="0" fontId="26" fillId="0" borderId="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B1" zoomScaleNormal="100" workbookViewId="0">
      <selection activeCell="F24" sqref="F24"/>
    </sheetView>
  </sheetViews>
  <sheetFormatPr defaultRowHeight="12.75"/>
  <cols>
    <col min="1" max="1" width="28.28515625" customWidth="1"/>
    <col min="2" max="2" width="27.7109375" customWidth="1"/>
    <col min="3" max="3" width="22" customWidth="1"/>
    <col min="4" max="4" width="24.42578125" customWidth="1"/>
    <col min="5" max="5" width="22.85546875" customWidth="1"/>
    <col min="6" max="7" width="6.7109375" customWidth="1"/>
    <col min="8" max="8" width="18.85546875" customWidth="1"/>
  </cols>
  <sheetData>
    <row r="1" spans="1:12" ht="21" customHeight="1" thickBot="1">
      <c r="A1" s="16">
        <v>41145</v>
      </c>
      <c r="B1" s="28" t="s">
        <v>71</v>
      </c>
    </row>
    <row r="2" spans="1:12" ht="18.75" thickBot="1">
      <c r="A2" s="48" t="s">
        <v>48</v>
      </c>
      <c r="B2" s="8" t="s">
        <v>2</v>
      </c>
      <c r="C2" s="8" t="s">
        <v>4</v>
      </c>
      <c r="D2" s="9" t="s">
        <v>3</v>
      </c>
      <c r="E2" s="8" t="s">
        <v>1</v>
      </c>
      <c r="F2" s="32" t="s">
        <v>30</v>
      </c>
      <c r="G2" s="10" t="s">
        <v>31</v>
      </c>
      <c r="H2" s="47" t="s">
        <v>14</v>
      </c>
    </row>
    <row r="3" spans="1:12" ht="13.5" thickBot="1">
      <c r="A3" s="39" t="s">
        <v>0</v>
      </c>
      <c r="B3" s="39" t="s">
        <v>0</v>
      </c>
      <c r="C3" s="40" t="s">
        <v>0</v>
      </c>
      <c r="D3" s="41" t="s">
        <v>0</v>
      </c>
      <c r="E3" s="39" t="s">
        <v>0</v>
      </c>
      <c r="F3" s="14"/>
      <c r="G3" s="14"/>
      <c r="H3" s="46"/>
    </row>
    <row r="4" spans="1:12" ht="13.5" customHeight="1">
      <c r="A4" s="67" t="s">
        <v>55</v>
      </c>
      <c r="B4" s="68" t="s">
        <v>42</v>
      </c>
      <c r="C4" s="67" t="s">
        <v>36</v>
      </c>
      <c r="D4" s="70" t="s">
        <v>46</v>
      </c>
      <c r="E4" s="67" t="s">
        <v>84</v>
      </c>
      <c r="F4" s="58"/>
      <c r="G4" s="58"/>
      <c r="H4" s="84" t="s">
        <v>54</v>
      </c>
      <c r="I4" s="42"/>
      <c r="J4" s="42"/>
      <c r="K4" s="42"/>
      <c r="L4" s="42"/>
    </row>
    <row r="5" spans="1:12" ht="13.5" customHeight="1" thickBot="1">
      <c r="A5" s="45" t="s">
        <v>61</v>
      </c>
      <c r="B5" s="71" t="s">
        <v>39</v>
      </c>
      <c r="C5" s="45" t="s">
        <v>66</v>
      </c>
      <c r="D5" s="38" t="s">
        <v>28</v>
      </c>
      <c r="E5" s="86" t="s">
        <v>64</v>
      </c>
      <c r="F5" s="35"/>
      <c r="G5" s="55"/>
      <c r="I5" s="42"/>
      <c r="J5" s="42"/>
      <c r="K5" s="42"/>
      <c r="L5" s="42"/>
    </row>
    <row r="6" spans="1:12" ht="13.5" customHeight="1" thickBot="1">
      <c r="A6" s="45" t="s">
        <v>52</v>
      </c>
      <c r="B6" s="66" t="s">
        <v>82</v>
      </c>
      <c r="C6" s="53" t="s">
        <v>65</v>
      </c>
      <c r="D6" s="38" t="s">
        <v>25</v>
      </c>
      <c r="E6" s="96" t="s">
        <v>74</v>
      </c>
      <c r="F6" s="36"/>
      <c r="G6" s="56"/>
      <c r="H6" s="34"/>
      <c r="I6" s="42"/>
      <c r="J6" s="42"/>
      <c r="K6" s="42"/>
      <c r="L6" s="42"/>
    </row>
    <row r="7" spans="1:12" ht="13.5" customHeight="1" thickBot="1">
      <c r="A7" s="86" t="s">
        <v>49</v>
      </c>
      <c r="B7" s="71" t="s">
        <v>26</v>
      </c>
      <c r="C7" s="67" t="s">
        <v>69</v>
      </c>
      <c r="D7" s="72" t="s">
        <v>6</v>
      </c>
      <c r="E7" s="72" t="s">
        <v>56</v>
      </c>
      <c r="F7" s="4"/>
      <c r="G7" s="4"/>
      <c r="H7" s="30"/>
      <c r="I7" s="42"/>
      <c r="J7" s="42"/>
      <c r="K7" s="42"/>
      <c r="L7" s="42"/>
    </row>
    <row r="8" spans="1:12" ht="13.5" customHeight="1">
      <c r="A8" s="67" t="s">
        <v>63</v>
      </c>
      <c r="B8" s="69" t="s">
        <v>73</v>
      </c>
      <c r="C8" s="45" t="s">
        <v>33</v>
      </c>
      <c r="D8" s="73" t="s">
        <v>18</v>
      </c>
      <c r="E8" s="85" t="s">
        <v>85</v>
      </c>
      <c r="F8" s="4"/>
      <c r="G8" s="4"/>
      <c r="H8" s="29"/>
      <c r="I8" s="42"/>
      <c r="J8" s="42"/>
      <c r="K8" s="42"/>
      <c r="L8" s="42"/>
    </row>
    <row r="9" spans="1:12" ht="13.5" customHeight="1" thickBot="1">
      <c r="A9" s="45" t="s">
        <v>23</v>
      </c>
      <c r="B9" s="45" t="s">
        <v>27</v>
      </c>
      <c r="C9" s="53" t="s">
        <v>51</v>
      </c>
      <c r="D9" s="36" t="s">
        <v>7</v>
      </c>
      <c r="E9" s="43" t="s">
        <v>86</v>
      </c>
      <c r="F9" s="36"/>
      <c r="G9" s="25"/>
      <c r="H9" s="25"/>
      <c r="I9" s="42"/>
      <c r="J9" s="42"/>
      <c r="K9" s="42"/>
      <c r="L9" s="42"/>
    </row>
    <row r="10" spans="1:12" ht="13.5" customHeight="1">
      <c r="A10" s="45" t="s">
        <v>59</v>
      </c>
      <c r="B10" s="44" t="s">
        <v>83</v>
      </c>
      <c r="C10" s="67" t="s">
        <v>17</v>
      </c>
      <c r="D10" s="45"/>
      <c r="E10" s="67" t="s">
        <v>70</v>
      </c>
      <c r="F10" s="42"/>
      <c r="G10" s="42"/>
      <c r="H10" s="35"/>
      <c r="I10" s="42"/>
      <c r="J10" s="42"/>
      <c r="K10" s="42"/>
      <c r="L10" s="42"/>
    </row>
    <row r="11" spans="1:12" ht="13.5" customHeight="1" thickBot="1">
      <c r="A11" s="53" t="s">
        <v>57</v>
      </c>
      <c r="B11" s="53" t="s">
        <v>40</v>
      </c>
      <c r="C11" s="45" t="s">
        <v>29</v>
      </c>
      <c r="D11" s="63"/>
      <c r="E11" s="43"/>
      <c r="F11" s="42"/>
      <c r="G11" s="42"/>
      <c r="H11" s="42"/>
      <c r="I11" s="42"/>
      <c r="J11" s="42"/>
      <c r="K11" s="42"/>
      <c r="L11" s="42"/>
    </row>
    <row r="12" spans="1:12" ht="13.5" customHeight="1" thickBot="1">
      <c r="A12" s="93" t="s">
        <v>47</v>
      </c>
      <c r="B12" s="67" t="s">
        <v>53</v>
      </c>
      <c r="C12" s="53" t="s">
        <v>41</v>
      </c>
      <c r="D12" s="70"/>
      <c r="E12" s="60"/>
      <c r="F12" s="42"/>
      <c r="G12" s="42"/>
      <c r="H12" s="42"/>
      <c r="I12" s="42"/>
      <c r="J12" s="42"/>
      <c r="K12" s="42"/>
      <c r="L12" s="42"/>
    </row>
    <row r="13" spans="1:12" ht="13.5" customHeight="1" thickBot="1">
      <c r="A13" s="94" t="s">
        <v>32</v>
      </c>
      <c r="B13" s="45" t="s">
        <v>37</v>
      </c>
      <c r="C13" s="67"/>
      <c r="D13" s="75"/>
      <c r="E13" s="65"/>
      <c r="F13" s="42"/>
      <c r="G13" s="42"/>
      <c r="H13" s="42"/>
      <c r="I13" s="42"/>
      <c r="J13" s="42"/>
      <c r="K13" s="42"/>
      <c r="L13" s="42"/>
    </row>
    <row r="14" spans="1:12" ht="13.5" customHeight="1">
      <c r="A14" s="45" t="s">
        <v>68</v>
      </c>
      <c r="B14" s="45" t="s">
        <v>45</v>
      </c>
      <c r="C14" s="44"/>
      <c r="D14" s="38"/>
      <c r="E14" s="58"/>
      <c r="F14" s="42"/>
      <c r="G14" s="42"/>
      <c r="H14" s="42"/>
      <c r="I14" s="42"/>
      <c r="J14" s="42"/>
      <c r="K14" s="42"/>
      <c r="L14" s="42"/>
    </row>
    <row r="15" spans="1:12" ht="13.5" customHeight="1" thickBot="1">
      <c r="A15" s="43" t="s">
        <v>80</v>
      </c>
      <c r="B15" s="53" t="s">
        <v>35</v>
      </c>
      <c r="C15" s="89"/>
      <c r="D15" s="76"/>
      <c r="E15" s="36"/>
      <c r="F15" s="35"/>
      <c r="G15" s="35"/>
      <c r="H15" s="35"/>
      <c r="I15" s="42"/>
      <c r="J15" s="42"/>
      <c r="K15" s="42"/>
      <c r="L15" s="42"/>
    </row>
    <row r="16" spans="1:12" ht="13.5" customHeight="1">
      <c r="A16" s="68" t="s">
        <v>58</v>
      </c>
      <c r="B16" s="71" t="s">
        <v>8</v>
      </c>
      <c r="C16" s="90"/>
      <c r="D16" s="70"/>
      <c r="E16" s="31"/>
      <c r="F16" s="35"/>
      <c r="G16" s="35"/>
      <c r="H16" s="35"/>
      <c r="I16" s="42"/>
      <c r="J16" s="42"/>
      <c r="K16" s="42"/>
      <c r="L16" s="42"/>
    </row>
    <row r="17" spans="1:12" ht="13.5" customHeight="1">
      <c r="A17" s="66" t="s">
        <v>62</v>
      </c>
      <c r="B17" s="71" t="s">
        <v>34</v>
      </c>
      <c r="C17" s="88"/>
      <c r="D17" s="38"/>
      <c r="E17" s="36"/>
      <c r="F17" s="42"/>
      <c r="G17" s="42"/>
      <c r="H17" s="57"/>
      <c r="I17" s="42"/>
      <c r="J17" s="42"/>
      <c r="K17" s="42"/>
      <c r="L17" s="42"/>
    </row>
    <row r="18" spans="1:12" ht="13.5" customHeight="1" thickBot="1">
      <c r="A18" s="71" t="s">
        <v>38</v>
      </c>
      <c r="B18" s="71" t="s">
        <v>16</v>
      </c>
      <c r="C18" s="43"/>
      <c r="D18" s="38"/>
      <c r="E18" s="77"/>
      <c r="F18" s="42"/>
      <c r="G18" s="42"/>
      <c r="H18" s="57"/>
      <c r="I18" s="42"/>
      <c r="J18" s="42"/>
      <c r="K18" s="42"/>
      <c r="L18" s="42"/>
    </row>
    <row r="19" spans="1:12" ht="13.5" customHeight="1" thickBot="1">
      <c r="A19" s="95" t="s">
        <v>75</v>
      </c>
      <c r="B19" s="91"/>
      <c r="C19" s="78"/>
      <c r="D19" s="79"/>
      <c r="E19" s="54"/>
      <c r="F19" s="42"/>
      <c r="G19" s="42"/>
      <c r="H19" s="42"/>
      <c r="I19" s="42"/>
      <c r="J19" s="42"/>
      <c r="K19" s="42"/>
      <c r="L19" s="42"/>
    </row>
    <row r="20" spans="1:12" ht="13.5" customHeight="1">
      <c r="A20" s="92" t="s">
        <v>79</v>
      </c>
      <c r="B20" s="68"/>
      <c r="C20" s="45"/>
      <c r="D20" s="36"/>
      <c r="E20" s="80"/>
      <c r="F20" s="42"/>
      <c r="G20" s="42"/>
      <c r="H20" s="42"/>
      <c r="I20" s="42"/>
      <c r="J20" s="42"/>
      <c r="K20" s="42"/>
      <c r="L20" s="42"/>
    </row>
    <row r="21" spans="1:12" ht="13.5" customHeight="1" thickBot="1">
      <c r="A21" s="71" t="s">
        <v>24</v>
      </c>
      <c r="B21" s="66"/>
      <c r="C21" s="53"/>
      <c r="D21" s="29"/>
      <c r="E21" s="26"/>
      <c r="F21" s="42"/>
      <c r="G21" s="42"/>
      <c r="H21" s="42"/>
      <c r="I21" s="42"/>
      <c r="J21" s="42"/>
      <c r="K21" s="42"/>
      <c r="L21" s="42"/>
    </row>
    <row r="22" spans="1:12" ht="13.5" customHeight="1">
      <c r="A22" s="71" t="s">
        <v>50</v>
      </c>
      <c r="B22" s="45"/>
      <c r="C22" s="81"/>
      <c r="D22" s="29"/>
      <c r="E22" s="77"/>
      <c r="F22" s="42"/>
      <c r="G22" s="42"/>
      <c r="H22" s="42"/>
      <c r="I22" s="42"/>
      <c r="J22" s="42"/>
      <c r="K22" s="42"/>
      <c r="L22" s="42"/>
    </row>
    <row r="23" spans="1:12" ht="13.5" customHeight="1" thickBot="1">
      <c r="A23" s="74" t="s">
        <v>67</v>
      </c>
      <c r="B23" s="45"/>
      <c r="C23" s="44"/>
      <c r="D23" s="36"/>
      <c r="E23" s="36"/>
      <c r="F23" s="42"/>
      <c r="G23" s="42"/>
      <c r="H23" s="30"/>
      <c r="I23" s="42"/>
      <c r="J23" s="42"/>
      <c r="K23" s="42"/>
      <c r="L23" s="42"/>
    </row>
    <row r="24" spans="1:12" ht="13.5" customHeight="1" thickBot="1">
      <c r="A24" s="71" t="s">
        <v>43</v>
      </c>
      <c r="B24" s="44"/>
      <c r="C24" s="53"/>
      <c r="D24" s="26"/>
      <c r="E24" s="77"/>
      <c r="F24" s="42"/>
      <c r="G24" s="42"/>
      <c r="H24" s="42"/>
      <c r="I24" s="42"/>
      <c r="J24" s="42"/>
      <c r="K24" s="42"/>
      <c r="L24" s="42"/>
    </row>
    <row r="25" spans="1:12" ht="13.5" customHeight="1">
      <c r="A25" s="36" t="s">
        <v>44</v>
      </c>
      <c r="B25" s="44"/>
      <c r="C25" s="82"/>
      <c r="D25" s="36"/>
      <c r="E25" s="77"/>
      <c r="F25" s="42"/>
      <c r="G25" s="42"/>
      <c r="H25" s="42"/>
      <c r="I25" s="42"/>
      <c r="J25" s="42"/>
      <c r="K25" s="42"/>
      <c r="L25" s="42"/>
    </row>
    <row r="26" spans="1:12" ht="13.5" customHeight="1">
      <c r="A26" s="84"/>
      <c r="B26" s="44"/>
      <c r="C26" s="59"/>
      <c r="D26" s="36"/>
      <c r="E26" s="77"/>
      <c r="F26" s="42"/>
      <c r="G26" s="42"/>
      <c r="H26" s="42"/>
      <c r="I26" s="42"/>
      <c r="J26" s="42"/>
      <c r="K26" s="42"/>
      <c r="L26" s="42"/>
    </row>
    <row r="27" spans="1:12" ht="13.5" customHeight="1" thickBot="1">
      <c r="A27" s="34"/>
      <c r="B27" s="43"/>
      <c r="C27" s="61"/>
      <c r="D27" s="34"/>
      <c r="E27" s="77"/>
      <c r="F27" s="42"/>
      <c r="G27" s="42"/>
      <c r="H27" s="42"/>
      <c r="I27" s="42"/>
      <c r="J27" s="42"/>
      <c r="K27" s="42"/>
      <c r="L27" s="42"/>
    </row>
    <row r="28" spans="1:12" ht="13.5" customHeight="1">
      <c r="A28" s="34"/>
      <c r="B28" s="37" t="s">
        <v>5</v>
      </c>
      <c r="C28" s="26" t="s">
        <v>5</v>
      </c>
      <c r="D28" s="26" t="s">
        <v>5</v>
      </c>
      <c r="E28" s="26" t="s">
        <v>5</v>
      </c>
      <c r="F28" s="26"/>
      <c r="G28" s="5"/>
      <c r="H28" s="5" t="s">
        <v>5</v>
      </c>
    </row>
    <row r="29" spans="1:12" ht="13.5" customHeight="1">
      <c r="A29" s="87"/>
      <c r="B29" s="37" t="s">
        <v>81</v>
      </c>
      <c r="C29" s="37" t="s">
        <v>60</v>
      </c>
      <c r="D29" s="37"/>
      <c r="E29" s="33" t="s">
        <v>88</v>
      </c>
      <c r="F29" s="37"/>
      <c r="G29" s="33"/>
      <c r="H29" s="37"/>
    </row>
    <row r="30" spans="1:12" ht="13.5" customHeight="1">
      <c r="A30" s="83"/>
      <c r="B30" s="37"/>
      <c r="C30" s="37"/>
      <c r="D30" s="50"/>
      <c r="E30" s="33" t="s">
        <v>87</v>
      </c>
      <c r="F30" s="42"/>
      <c r="G30" s="42"/>
      <c r="H30" s="33"/>
    </row>
    <row r="31" spans="1:12" ht="13.5" customHeight="1">
      <c r="A31" s="83"/>
      <c r="B31" s="52"/>
      <c r="C31" s="37"/>
      <c r="D31" s="50"/>
      <c r="E31" s="37"/>
      <c r="F31" s="42"/>
      <c r="G31" s="42"/>
      <c r="H31" s="33"/>
    </row>
    <row r="32" spans="1:12" ht="13.5" customHeight="1">
      <c r="A32" s="83"/>
      <c r="B32" s="37"/>
      <c r="C32" s="51"/>
      <c r="D32" s="50"/>
      <c r="E32" s="33"/>
      <c r="F32" s="42"/>
      <c r="G32" s="42"/>
      <c r="H32" s="33"/>
    </row>
    <row r="33" spans="1:8" ht="13.5" customHeight="1">
      <c r="A33" s="49" t="s">
        <v>5</v>
      </c>
      <c r="B33" s="37"/>
      <c r="C33" s="51"/>
      <c r="D33" s="35"/>
      <c r="E33" s="33"/>
      <c r="F33" s="42"/>
      <c r="G33" s="42"/>
      <c r="H33" s="42"/>
    </row>
    <row r="34" spans="1:8" ht="13.5" customHeight="1">
      <c r="A34" s="52" t="s">
        <v>76</v>
      </c>
      <c r="B34" s="37"/>
      <c r="C34" s="51"/>
      <c r="D34" s="35"/>
      <c r="E34" s="33"/>
      <c r="F34" s="42"/>
      <c r="G34" s="42"/>
      <c r="H34" s="42"/>
    </row>
    <row r="35" spans="1:8" ht="13.5" customHeight="1">
      <c r="A35" s="37" t="s">
        <v>77</v>
      </c>
      <c r="B35" s="37"/>
      <c r="C35" s="51"/>
      <c r="D35" s="35"/>
      <c r="E35" s="37"/>
      <c r="F35" s="42"/>
      <c r="G35" s="42"/>
      <c r="H35" s="42"/>
    </row>
    <row r="36" spans="1:8" ht="13.5" customHeight="1">
      <c r="A36" s="37" t="s">
        <v>72</v>
      </c>
      <c r="B36" s="37"/>
      <c r="C36" s="51"/>
      <c r="D36" s="35"/>
      <c r="E36" s="33"/>
      <c r="F36" s="42"/>
      <c r="G36" s="42"/>
      <c r="H36" s="42"/>
    </row>
    <row r="37" spans="1:8" ht="13.5" customHeight="1">
      <c r="A37" s="52" t="s">
        <v>78</v>
      </c>
      <c r="B37" s="33"/>
      <c r="C37" s="33"/>
      <c r="D37" s="42"/>
      <c r="E37" s="33"/>
      <c r="F37" s="42"/>
      <c r="G37" s="42"/>
      <c r="H37" s="42"/>
    </row>
    <row r="38" spans="1:8" ht="13.5" customHeight="1">
      <c r="A38" s="37"/>
      <c r="B38" s="37"/>
      <c r="C38" s="33"/>
      <c r="D38" s="33"/>
      <c r="E38" s="33"/>
      <c r="F38" s="26"/>
      <c r="G38" s="33"/>
      <c r="H38" s="6"/>
    </row>
    <row r="39" spans="1:8" ht="13.5" customHeight="1">
      <c r="A39" s="52"/>
      <c r="B39" s="37"/>
      <c r="C39" s="37"/>
      <c r="D39" s="42"/>
      <c r="E39" s="37"/>
      <c r="F39" s="33"/>
      <c r="G39" s="42"/>
      <c r="H39" s="6"/>
    </row>
    <row r="40" spans="1:8" ht="13.5" customHeight="1">
      <c r="A40" s="37"/>
      <c r="B40" s="33"/>
      <c r="C40" s="51"/>
      <c r="D40" s="42"/>
      <c r="E40" s="37"/>
      <c r="F40" s="42"/>
      <c r="G40" s="42"/>
      <c r="H40" s="6"/>
    </row>
    <row r="41" spans="1:8" ht="13.5" customHeight="1">
      <c r="A41" s="37"/>
      <c r="B41" s="33"/>
      <c r="C41" s="51"/>
      <c r="D41" s="42"/>
      <c r="E41" s="37"/>
      <c r="F41" s="42"/>
      <c r="G41" s="42"/>
      <c r="H41" s="6"/>
    </row>
    <row r="42" spans="1:8" ht="13.5" customHeight="1">
      <c r="B42" s="37"/>
      <c r="C42" s="33"/>
      <c r="D42" s="42"/>
      <c r="E42" s="33"/>
      <c r="F42" s="42"/>
      <c r="G42" s="42"/>
      <c r="H42" s="42"/>
    </row>
    <row r="43" spans="1:8" ht="13.5" customHeight="1">
      <c r="B43" s="42"/>
      <c r="C43" s="42"/>
      <c r="D43" s="42"/>
      <c r="E43" s="33"/>
      <c r="F43" s="42"/>
      <c r="G43" s="42"/>
      <c r="H43" s="42"/>
    </row>
    <row r="44" spans="1:8" ht="13.5" customHeight="1">
      <c r="D44" s="33"/>
      <c r="E44" s="33"/>
    </row>
    <row r="45" spans="1:8" ht="15.95" customHeight="1">
      <c r="A45" s="11">
        <f>0.25*'cell count'!A57</f>
        <v>5.5</v>
      </c>
      <c r="B45" s="11">
        <f>1/8*'cell count'!B57</f>
        <v>1.875</v>
      </c>
      <c r="C45" s="15">
        <f>1/12*'cell count'!C57</f>
        <v>0.75</v>
      </c>
      <c r="D45" s="15">
        <f>1/24*'cell count'!D57</f>
        <v>0.25</v>
      </c>
      <c r="E45" s="12">
        <f>0.5*'cell count'!E57</f>
        <v>3.5</v>
      </c>
      <c r="F45" s="12">
        <f>3/8*'cell count'!F57</f>
        <v>0</v>
      </c>
      <c r="G45" s="12">
        <f>3/4*'cell count'!G57</f>
        <v>0</v>
      </c>
      <c r="H45" s="62">
        <f>1*'cell count'!H57</f>
        <v>1</v>
      </c>
    </row>
    <row r="46" spans="1:8" ht="21" customHeight="1">
      <c r="A46" s="13">
        <f>A45+B45+C45+D45+E45+F45+G45+H45</f>
        <v>12.875</v>
      </c>
      <c r="B46" s="26"/>
      <c r="C46" s="26"/>
    </row>
    <row r="47" spans="1:8" ht="15.95" customHeight="1">
      <c r="A47" s="13">
        <v>0</v>
      </c>
      <c r="B47" s="26"/>
    </row>
    <row r="48" spans="1:8" ht="19.5" customHeight="1">
      <c r="A48" s="64">
        <f>SUM(A46:A47)</f>
        <v>12.875</v>
      </c>
    </row>
    <row r="49" spans="1:8" ht="18" customHeight="1">
      <c r="B49" s="2"/>
      <c r="F49" s="12"/>
      <c r="G49" s="12"/>
      <c r="H49" s="12"/>
    </row>
    <row r="50" spans="1:8" ht="12.75" customHeight="1">
      <c r="A50" s="27" t="s">
        <v>19</v>
      </c>
      <c r="B50" s="18" t="s">
        <v>22</v>
      </c>
      <c r="C50" s="3" t="s">
        <v>20</v>
      </c>
      <c r="D50" s="17" t="s">
        <v>21</v>
      </c>
      <c r="F50" s="12"/>
      <c r="G50" s="12"/>
      <c r="H50" s="12"/>
    </row>
    <row r="51" spans="1:8" ht="12.75" customHeight="1">
      <c r="F51" s="12"/>
      <c r="G51" s="12"/>
      <c r="H51" s="12"/>
    </row>
    <row r="52" spans="1:8" ht="15" customHeight="1">
      <c r="F52" s="12"/>
      <c r="G52" s="12"/>
      <c r="H52" s="12"/>
    </row>
    <row r="53" spans="1:8" ht="15" customHeight="1">
      <c r="F53" s="12"/>
      <c r="G53" s="12"/>
      <c r="H53" s="12"/>
    </row>
    <row r="54" spans="1:8" ht="15.75" customHeight="1">
      <c r="A54" s="19"/>
      <c r="B54" s="20"/>
      <c r="F54" s="12"/>
      <c r="G54" s="12"/>
      <c r="H54" s="12"/>
    </row>
    <row r="55" spans="1:8">
      <c r="A55" s="6"/>
    </row>
    <row r="56" spans="1:8">
      <c r="A56" s="6"/>
      <c r="C56" s="6"/>
      <c r="D56" s="6"/>
    </row>
    <row r="57" spans="1:8">
      <c r="A57" s="6"/>
      <c r="C57" s="6"/>
      <c r="D57" s="6"/>
    </row>
    <row r="58" spans="1:8">
      <c r="A58" s="6"/>
      <c r="B58" s="1"/>
      <c r="C58" s="6"/>
      <c r="D58" s="6"/>
    </row>
    <row r="59" spans="1:8">
      <c r="A59" s="6"/>
      <c r="B59" s="4"/>
      <c r="C59" s="6"/>
      <c r="D59" s="6"/>
    </row>
    <row r="60" spans="1:8">
      <c r="B60" s="7"/>
      <c r="C60" s="6"/>
      <c r="D60" s="6"/>
    </row>
    <row r="61" spans="1:8">
      <c r="B61" s="1"/>
      <c r="C61" s="6"/>
      <c r="D61" s="6"/>
    </row>
    <row r="62" spans="1:8">
      <c r="B62" s="4"/>
      <c r="C62" s="6"/>
      <c r="D62" s="6"/>
    </row>
    <row r="63" spans="1:8">
      <c r="B63" s="4"/>
      <c r="C63" s="6"/>
      <c r="D63" s="6"/>
    </row>
    <row r="64" spans="1:8">
      <c r="B64" s="4"/>
      <c r="C64" s="6"/>
      <c r="D64" s="6"/>
    </row>
    <row r="65" spans="2:4">
      <c r="B65" s="7"/>
      <c r="C65" s="6"/>
      <c r="D65" s="6"/>
    </row>
    <row r="66" spans="2:4">
      <c r="B66" s="1"/>
      <c r="C66" s="6"/>
      <c r="D66" s="6"/>
    </row>
    <row r="67" spans="2:4">
      <c r="B67" s="4"/>
      <c r="C67" s="6"/>
      <c r="D67" s="6"/>
    </row>
    <row r="68" spans="2:4">
      <c r="B68" s="4"/>
      <c r="C68" s="6"/>
      <c r="D68" s="6"/>
    </row>
    <row r="69" spans="2:4">
      <c r="B69" s="6"/>
      <c r="D69" s="6"/>
    </row>
    <row r="70" spans="2:4">
      <c r="B70" s="6"/>
      <c r="D70" s="6"/>
    </row>
    <row r="71" spans="2:4">
      <c r="B71" s="6"/>
    </row>
    <row r="72" spans="2:4">
      <c r="B72" s="6"/>
    </row>
    <row r="73" spans="2:4">
      <c r="B73" s="6"/>
    </row>
  </sheetData>
  <sortState ref="E29:E30">
    <sortCondition ref="E29"/>
  </sortState>
  <phoneticPr fontId="0" type="noConversion"/>
  <pageMargins left="0.75" right="0.75" top="1" bottom="1" header="0.5" footer="0.5"/>
  <pageSetup scale="66" orientation="landscape" horizontalDpi="300" verticalDpi="300" r:id="rId1"/>
  <headerFooter alignWithMargins="0">
    <oddHeader>&amp;L&amp;D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workbookViewId="0">
      <selection activeCell="C3" sqref="C3"/>
    </sheetView>
  </sheetViews>
  <sheetFormatPr defaultRowHeight="12.75"/>
  <cols>
    <col min="3" max="3" width="11.5703125" bestFit="1" customWidth="1"/>
    <col min="4" max="4" width="11.140625" bestFit="1" customWidth="1"/>
    <col min="5" max="5" width="6" bestFit="1" customWidth="1"/>
    <col min="6" max="6" width="13.5703125" bestFit="1" customWidth="1"/>
    <col min="7" max="7" width="13.42578125" bestFit="1" customWidth="1"/>
  </cols>
  <sheetData>
    <row r="2" spans="1:8">
      <c r="A2" s="21" t="s">
        <v>9</v>
      </c>
      <c r="B2" s="21" t="s">
        <v>10</v>
      </c>
      <c r="C2" s="21" t="s">
        <v>11</v>
      </c>
      <c r="D2" s="21" t="s">
        <v>3</v>
      </c>
      <c r="E2" s="21" t="s">
        <v>12</v>
      </c>
      <c r="F2" s="21" t="s">
        <v>15</v>
      </c>
      <c r="G2" s="21" t="s">
        <v>13</v>
      </c>
      <c r="H2" s="21" t="s">
        <v>14</v>
      </c>
    </row>
    <row r="3" spans="1:8">
      <c r="A3" s="21">
        <v>0.25</v>
      </c>
      <c r="B3" s="21">
        <v>0.125</v>
      </c>
      <c r="C3" s="24">
        <f>1/12</f>
        <v>8.3333333333333329E-2</v>
      </c>
      <c r="D3" s="24">
        <f>1/24</f>
        <v>4.1666666666666664E-2</v>
      </c>
      <c r="E3" s="21">
        <v>0.5</v>
      </c>
      <c r="F3" s="24">
        <v>0.375</v>
      </c>
      <c r="G3" s="24">
        <v>0.75</v>
      </c>
      <c r="H3" s="24">
        <v>1</v>
      </c>
    </row>
    <row r="4" spans="1:8">
      <c r="A4" s="22">
        <f>IF(ISTEXT(Advertising!A4),1,0)</f>
        <v>1</v>
      </c>
      <c r="B4" s="22">
        <f>IF(ISTEXT(Advertising!B4),1,0)</f>
        <v>1</v>
      </c>
      <c r="C4" s="22">
        <f>IF(ISTEXT(Advertising!C4),1,0)</f>
        <v>1</v>
      </c>
      <c r="D4" s="22">
        <f>IF(ISTEXT(Advertising!D4),1,0)</f>
        <v>1</v>
      </c>
      <c r="E4" s="22">
        <f>IF(ISTEXT(Advertising!E4),1,0)</f>
        <v>1</v>
      </c>
      <c r="F4" s="22">
        <f>IF(ISTEXT(Advertising!F4),1,0)</f>
        <v>0</v>
      </c>
      <c r="G4" s="22">
        <f>IF(ISTEXT(Advertising!G4),1,0)</f>
        <v>0</v>
      </c>
      <c r="H4" s="22">
        <f>IF(ISTEXT(Advertising!H4),1,0)</f>
        <v>1</v>
      </c>
    </row>
    <row r="5" spans="1:8">
      <c r="A5" s="22">
        <f>IF(ISTEXT(Advertising!A5),1,0)</f>
        <v>1</v>
      </c>
      <c r="B5" s="22">
        <f>IF(ISTEXT(Advertising!B5),1,0)</f>
        <v>1</v>
      </c>
      <c r="C5" s="22">
        <f>IF(ISTEXT(Advertising!C5),1,0)</f>
        <v>1</v>
      </c>
      <c r="D5" s="22">
        <f>IF(ISTEXT(Advertising!D5),1,0)</f>
        <v>1</v>
      </c>
      <c r="E5" s="22">
        <f>IF(ISTEXT(Advertising!E5),1,0)</f>
        <v>1</v>
      </c>
      <c r="F5" s="22">
        <f>IF(ISTEXT(Advertising!F5),1,0)</f>
        <v>0</v>
      </c>
      <c r="G5" s="22">
        <f>IF(ISTEXT(Advertising!G5),1,0)</f>
        <v>0</v>
      </c>
      <c r="H5" s="22">
        <f>IF(ISTEXT(Advertising!H5),1,0)</f>
        <v>0</v>
      </c>
    </row>
    <row r="6" spans="1:8">
      <c r="A6" s="22">
        <f>IF(ISTEXT(Advertising!A6),1,0)</f>
        <v>1</v>
      </c>
      <c r="B6" s="22">
        <f>IF(ISTEXT(Advertising!B6),1,0)</f>
        <v>1</v>
      </c>
      <c r="C6" s="22">
        <f>IF(ISTEXT(Advertising!C6),1,0)</f>
        <v>1</v>
      </c>
      <c r="D6" s="22">
        <f>IF(ISTEXT(Advertising!D6),1,0)</f>
        <v>1</v>
      </c>
      <c r="E6" s="22">
        <f>IF(ISTEXT(Advertising!E6),1,0)</f>
        <v>1</v>
      </c>
      <c r="F6" s="22">
        <f>IF(ISTEXT(Advertising!F6),1,0)</f>
        <v>0</v>
      </c>
      <c r="G6" s="22">
        <f>IF(ISTEXT(Advertising!G6),1,0)</f>
        <v>0</v>
      </c>
      <c r="H6" s="22">
        <f>IF(ISTEXT(Advertising!H6),1,0)</f>
        <v>0</v>
      </c>
    </row>
    <row r="7" spans="1:8">
      <c r="A7" s="22">
        <f>IF(ISTEXT(Advertising!A7),1,0)</f>
        <v>1</v>
      </c>
      <c r="B7" s="22">
        <f>IF(ISTEXT(Advertising!B7),1,0)</f>
        <v>1</v>
      </c>
      <c r="C7" s="22">
        <f>IF(ISTEXT(Advertising!C7),1,0)</f>
        <v>1</v>
      </c>
      <c r="D7" s="22">
        <f>IF(ISTEXT(Advertising!D7),1,0)</f>
        <v>1</v>
      </c>
      <c r="E7" s="22">
        <f>IF(ISTEXT(Advertising!E7),1,0)</f>
        <v>1</v>
      </c>
      <c r="F7" s="22">
        <f>IF(ISTEXT(Advertising!F7),1,0)</f>
        <v>0</v>
      </c>
      <c r="G7" s="22">
        <f>IF(ISTEXT(Advertising!G7),1,0)</f>
        <v>0</v>
      </c>
      <c r="H7" s="22">
        <f>IF(ISTEXT(Advertising!H7),1,0)</f>
        <v>0</v>
      </c>
    </row>
    <row r="8" spans="1:8">
      <c r="A8" s="22">
        <f>IF(ISTEXT(Advertising!A8),1,0)</f>
        <v>1</v>
      </c>
      <c r="B8" s="22">
        <f>IF(ISTEXT(Advertising!B8),1,0)</f>
        <v>1</v>
      </c>
      <c r="C8" s="22">
        <f>IF(ISTEXT(Advertising!C8),1,0)</f>
        <v>1</v>
      </c>
      <c r="D8" s="22">
        <f>IF(ISTEXT(Advertising!D8),1,0)</f>
        <v>1</v>
      </c>
      <c r="E8" s="22">
        <f>IF(ISTEXT(Advertising!E8),1,0)</f>
        <v>1</v>
      </c>
      <c r="F8" s="22">
        <f>IF(ISTEXT(Advertising!F8),1,0)</f>
        <v>0</v>
      </c>
      <c r="G8" s="22">
        <f>IF(ISTEXT(Advertising!G8),1,0)</f>
        <v>0</v>
      </c>
      <c r="H8" s="22">
        <f>IF(ISTEXT(Advertising!H8),1,0)</f>
        <v>0</v>
      </c>
    </row>
    <row r="9" spans="1:8">
      <c r="A9" s="22">
        <f>IF(ISTEXT(Advertising!A9),1,0)</f>
        <v>1</v>
      </c>
      <c r="B9" s="22">
        <f>IF(ISTEXT(Advertising!B9),1,0)</f>
        <v>1</v>
      </c>
      <c r="C9" s="22">
        <f>IF(ISTEXT(Advertising!C9),1,0)</f>
        <v>1</v>
      </c>
      <c r="D9" s="22">
        <f>IF(ISTEXT(Advertising!D9),1,0)</f>
        <v>1</v>
      </c>
      <c r="E9" s="22">
        <f>IF(ISTEXT(Advertising!E9),1,0)</f>
        <v>1</v>
      </c>
      <c r="F9" s="22">
        <f>IF(ISTEXT(Advertising!F9),1,0)</f>
        <v>0</v>
      </c>
      <c r="G9" s="22">
        <f>IF(ISTEXT(Advertising!G9),1,0)</f>
        <v>0</v>
      </c>
      <c r="H9" s="22">
        <f>IF(ISTEXT(Advertising!H9),1,0)</f>
        <v>0</v>
      </c>
    </row>
    <row r="10" spans="1:8">
      <c r="A10" s="22">
        <f>IF(ISTEXT(Advertising!A10),1,0)</f>
        <v>1</v>
      </c>
      <c r="B10" s="22">
        <f>IF(ISTEXT(Advertising!B10),1,0)</f>
        <v>1</v>
      </c>
      <c r="C10" s="22">
        <f>IF(ISTEXT(Advertising!C10),1,0)</f>
        <v>1</v>
      </c>
      <c r="D10" s="22">
        <f>IF(ISTEXT(Advertising!D10),1,0)</f>
        <v>0</v>
      </c>
      <c r="E10" s="22">
        <f>IF(ISTEXT(Advertising!E10),1,0)</f>
        <v>1</v>
      </c>
      <c r="F10" s="22">
        <f>IF(ISTEXT(Advertising!F10),1,0)</f>
        <v>0</v>
      </c>
      <c r="G10" s="22">
        <f>IF(ISTEXT(Advertising!G10),1,0)</f>
        <v>0</v>
      </c>
      <c r="H10" s="22">
        <f>IF(ISTEXT(Advertising!H10),1,0)</f>
        <v>0</v>
      </c>
    </row>
    <row r="11" spans="1:8">
      <c r="A11" s="22">
        <f>IF(ISTEXT(Advertising!A11),1,0)</f>
        <v>1</v>
      </c>
      <c r="B11" s="22">
        <f>IF(ISTEXT(Advertising!B11),1,0)</f>
        <v>1</v>
      </c>
      <c r="C11" s="22">
        <f>IF(ISTEXT(Advertising!C11),1,0)</f>
        <v>1</v>
      </c>
      <c r="D11" s="22">
        <f>IF(ISTEXT(Advertising!D11),1,0)</f>
        <v>0</v>
      </c>
      <c r="E11" s="22">
        <f>IF(ISTEXT(Advertising!E11),1,0)</f>
        <v>0</v>
      </c>
      <c r="F11" s="22">
        <f>IF(ISTEXT(Advertising!F11),1,0)</f>
        <v>0</v>
      </c>
      <c r="G11" s="22">
        <f>IF(ISTEXT(Advertising!G11),1,0)</f>
        <v>0</v>
      </c>
      <c r="H11" s="22">
        <f>IF(ISTEXT(Advertising!H11),1,0)</f>
        <v>0</v>
      </c>
    </row>
    <row r="12" spans="1:8">
      <c r="A12" s="22">
        <f>IF(ISTEXT(Advertising!A12),1,0)</f>
        <v>1</v>
      </c>
      <c r="B12" s="22">
        <f>IF(ISTEXT(Advertising!B12),1,0)</f>
        <v>1</v>
      </c>
      <c r="C12" s="22">
        <f>IF(ISTEXT(Advertising!C12),1,0)</f>
        <v>1</v>
      </c>
      <c r="D12" s="22">
        <f>IF(ISTEXT(Advertising!D12),1,0)</f>
        <v>0</v>
      </c>
      <c r="E12" s="22">
        <f>IF(ISTEXT(Advertising!E12),1,0)</f>
        <v>0</v>
      </c>
      <c r="F12" s="22">
        <f>IF(ISTEXT(Advertising!F12),1,0)</f>
        <v>0</v>
      </c>
      <c r="G12" s="22">
        <f>IF(ISTEXT(Advertising!G12),1,0)</f>
        <v>0</v>
      </c>
      <c r="H12" s="22">
        <f>IF(ISTEXT(Advertising!H12),1,0)</f>
        <v>0</v>
      </c>
    </row>
    <row r="13" spans="1:8">
      <c r="A13" s="22">
        <f>IF(ISTEXT(Advertising!A13),1,0)</f>
        <v>1</v>
      </c>
      <c r="B13" s="22">
        <f>IF(ISTEXT(Advertising!B13),1,0)</f>
        <v>1</v>
      </c>
      <c r="C13" s="22">
        <f>IF(ISTEXT(Advertising!C13),1,0)</f>
        <v>0</v>
      </c>
      <c r="D13" s="22">
        <f>IF(ISTEXT(Advertising!D13),1,0)</f>
        <v>0</v>
      </c>
      <c r="E13" s="22">
        <f>IF(ISTEXT(Advertising!E13),1,0)</f>
        <v>0</v>
      </c>
      <c r="F13" s="22">
        <f>IF(ISTEXT(Advertising!F13),1,0)</f>
        <v>0</v>
      </c>
      <c r="G13" s="22">
        <f>IF(ISTEXT(Advertising!G13),1,0)</f>
        <v>0</v>
      </c>
      <c r="H13" s="22">
        <f>IF(ISTEXT(Advertising!H13),1,0)</f>
        <v>0</v>
      </c>
    </row>
    <row r="14" spans="1:8">
      <c r="A14" s="22">
        <f>IF(ISTEXT(Advertising!A14),1,0)</f>
        <v>1</v>
      </c>
      <c r="B14" s="22">
        <f>IF(ISTEXT(Advertising!B14),1,0)</f>
        <v>1</v>
      </c>
      <c r="C14" s="22">
        <f>IF(ISTEXT(Advertising!C14),1,0)</f>
        <v>0</v>
      </c>
      <c r="D14" s="22">
        <f>IF(ISTEXT(Advertising!D14),1,0)</f>
        <v>0</v>
      </c>
      <c r="E14" s="22">
        <f>IF(ISTEXT(Advertising!E14),1,0)</f>
        <v>0</v>
      </c>
      <c r="F14" s="22">
        <f>IF(ISTEXT(Advertising!F14),1,0)</f>
        <v>0</v>
      </c>
      <c r="G14" s="22">
        <f>IF(ISTEXT(Advertising!G14),1,0)</f>
        <v>0</v>
      </c>
      <c r="H14" s="22">
        <f>IF(ISTEXT(Advertising!H14),1,0)</f>
        <v>0</v>
      </c>
    </row>
    <row r="15" spans="1:8">
      <c r="A15" s="22">
        <f>IF(ISTEXT(Advertising!A15),1,0)</f>
        <v>1</v>
      </c>
      <c r="B15" s="22">
        <f>IF(ISTEXT(Advertising!B15),1,0)</f>
        <v>1</v>
      </c>
      <c r="C15" s="22">
        <f>IF(ISTEXT(Advertising!C15),1,0)</f>
        <v>0</v>
      </c>
      <c r="D15" s="22">
        <f>IF(ISTEXT(Advertising!D15),1,0)</f>
        <v>0</v>
      </c>
      <c r="E15" s="22">
        <f>IF(ISTEXT(Advertising!E15),1,0)</f>
        <v>0</v>
      </c>
      <c r="F15" s="22">
        <f>IF(ISTEXT(Advertising!F15),1,0)</f>
        <v>0</v>
      </c>
      <c r="G15" s="22">
        <f>IF(ISTEXT(Advertising!G15),1,0)</f>
        <v>0</v>
      </c>
      <c r="H15" s="22">
        <f>IF(ISTEXT(Advertising!H15),1,0)</f>
        <v>0</v>
      </c>
    </row>
    <row r="16" spans="1:8">
      <c r="A16" s="22">
        <f>IF(ISTEXT(Advertising!A16),1,0)</f>
        <v>1</v>
      </c>
      <c r="B16" s="22">
        <f>IF(ISTEXT(Advertising!B16),1,0)</f>
        <v>1</v>
      </c>
      <c r="C16" s="22">
        <f>IF(ISTEXT(Advertising!C16),1,0)</f>
        <v>0</v>
      </c>
      <c r="D16" s="22">
        <f>IF(ISTEXT(Advertising!D16),1,0)</f>
        <v>0</v>
      </c>
      <c r="E16" s="22">
        <f>IF(ISTEXT(Advertising!E16),1,0)</f>
        <v>0</v>
      </c>
      <c r="F16" s="22">
        <f>IF(ISTEXT(Advertising!F16),1,0)</f>
        <v>0</v>
      </c>
      <c r="G16" s="22">
        <f>IF(ISTEXT(Advertising!G16),1,0)</f>
        <v>0</v>
      </c>
      <c r="H16" s="22">
        <f>IF(ISTEXT(Advertising!H16),1,0)</f>
        <v>0</v>
      </c>
    </row>
    <row r="17" spans="1:8">
      <c r="A17" s="22">
        <f>IF(ISTEXT(Advertising!A17),1,0)</f>
        <v>1</v>
      </c>
      <c r="B17" s="22">
        <f>IF(ISTEXT(Advertising!B17),1,0)</f>
        <v>1</v>
      </c>
      <c r="C17" s="22">
        <f>IF(ISTEXT(Advertising!C17),1,0)</f>
        <v>0</v>
      </c>
      <c r="D17" s="22">
        <f>IF(ISTEXT(Advertising!D17),1,0)</f>
        <v>0</v>
      </c>
      <c r="E17" s="22">
        <f>IF(ISTEXT(Advertising!E17),1,0)</f>
        <v>0</v>
      </c>
      <c r="F17" s="22">
        <f>IF(ISTEXT(Advertising!F17),1,0)</f>
        <v>0</v>
      </c>
      <c r="G17" s="22">
        <f>IF(ISTEXT(Advertising!G17),1,0)</f>
        <v>0</v>
      </c>
      <c r="H17" s="22">
        <f>IF(ISTEXT(Advertising!H17),1,0)</f>
        <v>0</v>
      </c>
    </row>
    <row r="18" spans="1:8">
      <c r="A18" s="22">
        <f>IF(ISTEXT(Advertising!A18),1,0)</f>
        <v>1</v>
      </c>
      <c r="B18" s="22">
        <f>IF(ISTEXT(Advertising!B18),1,0)</f>
        <v>1</v>
      </c>
      <c r="C18" s="22">
        <f>IF(ISTEXT(Advertising!C18),1,0)</f>
        <v>0</v>
      </c>
      <c r="D18" s="22">
        <f>IF(ISTEXT(Advertising!D18),1,0)</f>
        <v>0</v>
      </c>
      <c r="E18" s="22">
        <f>IF(ISTEXT(Advertising!E18),1,0)</f>
        <v>0</v>
      </c>
      <c r="F18" s="22">
        <f>IF(ISTEXT(Advertising!F18),1,0)</f>
        <v>0</v>
      </c>
      <c r="G18" s="22">
        <f>IF(ISTEXT(Advertising!G18),1,0)</f>
        <v>0</v>
      </c>
      <c r="H18" s="22">
        <f>IF(ISTEXT(Advertising!H18),1,0)</f>
        <v>0</v>
      </c>
    </row>
    <row r="19" spans="1:8">
      <c r="A19" s="22">
        <f>IF(ISTEXT(Advertising!A19),1,0)</f>
        <v>1</v>
      </c>
      <c r="B19" s="22">
        <f>IF(ISTEXT(Advertising!B19),1,0)</f>
        <v>0</v>
      </c>
      <c r="C19" s="22">
        <f>IF(ISTEXT(Advertising!C19),1,0)</f>
        <v>0</v>
      </c>
      <c r="D19" s="22">
        <f>IF(ISTEXT(Advertising!D19),1,0)</f>
        <v>0</v>
      </c>
      <c r="E19" s="22">
        <f>IF(ISTEXT(Advertising!E19),1,0)</f>
        <v>0</v>
      </c>
      <c r="F19" s="22">
        <f>IF(ISTEXT(Advertising!F19),1,0)</f>
        <v>0</v>
      </c>
      <c r="G19" s="22">
        <f>IF(ISTEXT(Advertising!G19),1,0)</f>
        <v>0</v>
      </c>
      <c r="H19" s="22">
        <f>IF(ISTEXT(Advertising!H19),1,0)</f>
        <v>0</v>
      </c>
    </row>
    <row r="20" spans="1:8">
      <c r="A20" s="22">
        <f>IF(ISTEXT(Advertising!A20),1,0)</f>
        <v>1</v>
      </c>
      <c r="B20" s="22">
        <f>IF(ISTEXT(Advertising!B20),1,0)</f>
        <v>0</v>
      </c>
      <c r="C20" s="22">
        <f>IF(ISTEXT(Advertising!C20),1,0)</f>
        <v>0</v>
      </c>
      <c r="D20" s="22">
        <f>IF(ISTEXT(Advertising!D20),1,0)</f>
        <v>0</v>
      </c>
      <c r="E20" s="22">
        <f>IF(ISTEXT(Advertising!E20),1,0)</f>
        <v>0</v>
      </c>
      <c r="F20" s="22">
        <f>IF(ISTEXT(Advertising!F20),1,0)</f>
        <v>0</v>
      </c>
      <c r="G20" s="22">
        <f>IF(ISTEXT(Advertising!G20),1,0)</f>
        <v>0</v>
      </c>
      <c r="H20" s="22">
        <f>IF(ISTEXT(Advertising!H20),1,0)</f>
        <v>0</v>
      </c>
    </row>
    <row r="21" spans="1:8">
      <c r="A21" s="22">
        <f>IF(ISTEXT(Advertising!A21),1,0)</f>
        <v>1</v>
      </c>
      <c r="B21" s="22">
        <f>IF(ISTEXT(Advertising!B21),1,0)</f>
        <v>0</v>
      </c>
      <c r="C21" s="22">
        <f>IF(ISTEXT(Advertising!C21),1,0)</f>
        <v>0</v>
      </c>
      <c r="D21" s="22">
        <f>IF(ISTEXT(Advertising!D21),1,0)</f>
        <v>0</v>
      </c>
      <c r="E21" s="22">
        <f>IF(ISTEXT(Advertising!E21),1,0)</f>
        <v>0</v>
      </c>
      <c r="F21" s="22">
        <f>IF(ISTEXT(Advertising!F21),1,0)</f>
        <v>0</v>
      </c>
      <c r="G21" s="22">
        <f>IF(ISTEXT(Advertising!G21),1,0)</f>
        <v>0</v>
      </c>
      <c r="H21" s="22">
        <f>IF(ISTEXT(Advertising!H21),1,0)</f>
        <v>0</v>
      </c>
    </row>
    <row r="22" spans="1:8">
      <c r="A22" s="22">
        <f>IF(ISTEXT(Advertising!A22),1,0)</f>
        <v>1</v>
      </c>
      <c r="B22" s="22">
        <f>IF(ISTEXT(Advertising!B22),1,0)</f>
        <v>0</v>
      </c>
      <c r="C22" s="22">
        <f>IF(ISTEXT(Advertising!C22),1,0)</f>
        <v>0</v>
      </c>
      <c r="D22" s="22">
        <f>IF(ISTEXT(Advertising!D22),1,0)</f>
        <v>0</v>
      </c>
      <c r="E22" s="22">
        <f>IF(ISTEXT(Advertising!E22),1,0)</f>
        <v>0</v>
      </c>
      <c r="F22" s="22">
        <f>IF(ISTEXT(Advertising!F22),1,0)</f>
        <v>0</v>
      </c>
      <c r="G22" s="22">
        <f>IF(ISTEXT(Advertising!G22),1,0)</f>
        <v>0</v>
      </c>
      <c r="H22" s="22">
        <f>IF(ISTEXT(Advertising!H22),1,0)</f>
        <v>0</v>
      </c>
    </row>
    <row r="23" spans="1:8">
      <c r="A23" s="22">
        <f>IF(ISTEXT(Advertising!A23),1,0)</f>
        <v>1</v>
      </c>
      <c r="B23" s="22">
        <f>IF(ISTEXT(Advertising!B23),1,0)</f>
        <v>0</v>
      </c>
      <c r="C23" s="22">
        <f>IF(ISTEXT(Advertising!C23),1,0)</f>
        <v>0</v>
      </c>
      <c r="D23" s="22">
        <f>IF(ISTEXT(Advertising!D23),1,0)</f>
        <v>0</v>
      </c>
      <c r="E23" s="22">
        <f>IF(ISTEXT(Advertising!E23),1,0)</f>
        <v>0</v>
      </c>
      <c r="F23" s="22">
        <f>IF(ISTEXT(Advertising!F23),1,0)</f>
        <v>0</v>
      </c>
      <c r="G23" s="22">
        <f>IF(ISTEXT(Advertising!G23),1,0)</f>
        <v>0</v>
      </c>
      <c r="H23" s="22">
        <f>IF(ISTEXT(Advertising!H23),1,0)</f>
        <v>0</v>
      </c>
    </row>
    <row r="24" spans="1:8">
      <c r="A24" s="22">
        <f>IF(ISTEXT(Advertising!A24),1,0)</f>
        <v>1</v>
      </c>
      <c r="B24" s="22">
        <f>IF(ISTEXT(Advertising!B24),1,0)</f>
        <v>0</v>
      </c>
      <c r="C24" s="22">
        <f>IF(ISTEXT(Advertising!C24),1,0)</f>
        <v>0</v>
      </c>
      <c r="D24" s="22">
        <f>IF(ISTEXT(Advertising!D24),1,0)</f>
        <v>0</v>
      </c>
      <c r="E24" s="22">
        <f>IF(ISTEXT(Advertising!E24),1,0)</f>
        <v>0</v>
      </c>
      <c r="F24" s="22">
        <f>IF(ISTEXT(Advertising!F24),1,0)</f>
        <v>0</v>
      </c>
      <c r="G24" s="22">
        <f>IF(ISTEXT(Advertising!G24),1,0)</f>
        <v>0</v>
      </c>
      <c r="H24" s="22">
        <f>IF(ISTEXT(Advertising!H24),1,0)</f>
        <v>0</v>
      </c>
    </row>
    <row r="25" spans="1:8">
      <c r="A25" s="22">
        <f>IF(ISTEXT(Advertising!A25),1,0)</f>
        <v>1</v>
      </c>
      <c r="B25" s="22">
        <f>IF(ISTEXT(Advertising!B25),1,0)</f>
        <v>0</v>
      </c>
      <c r="C25" s="22">
        <f>IF(ISTEXT(Advertising!C25),1,0)</f>
        <v>0</v>
      </c>
      <c r="D25" s="22">
        <f>IF(ISTEXT(Advertising!D25),1,0)</f>
        <v>0</v>
      </c>
      <c r="E25" s="22">
        <f>IF(ISTEXT(Advertising!E25),1,0)</f>
        <v>0</v>
      </c>
      <c r="F25" s="22">
        <f>IF(ISTEXT(Advertising!F25),1,0)</f>
        <v>0</v>
      </c>
      <c r="G25" s="22">
        <f>IF(ISTEXT(Advertising!G25),1,0)</f>
        <v>0</v>
      </c>
      <c r="H25" s="22">
        <f>IF(ISTEXT(Advertising!H25),1,0)</f>
        <v>0</v>
      </c>
    </row>
    <row r="26" spans="1:8">
      <c r="A26" s="22">
        <f>IF(ISTEXT(Advertising!A26),1,0)</f>
        <v>0</v>
      </c>
      <c r="B26" s="22">
        <f>IF(ISTEXT(Advertising!B26),1,0)</f>
        <v>0</v>
      </c>
      <c r="C26" s="22">
        <f>IF(ISTEXT(Advertising!C26),1,0)</f>
        <v>0</v>
      </c>
      <c r="D26" s="22">
        <f>IF(ISTEXT(Advertising!D26),1,0)</f>
        <v>0</v>
      </c>
      <c r="E26" s="22">
        <f>IF(ISTEXT(Advertising!E26),1,0)</f>
        <v>0</v>
      </c>
      <c r="F26" s="22">
        <f>IF(ISTEXT(Advertising!F26),1,0)</f>
        <v>0</v>
      </c>
      <c r="G26" s="22">
        <f>IF(ISTEXT(Advertising!G26),1,0)</f>
        <v>0</v>
      </c>
      <c r="H26" s="22">
        <f>IF(ISTEXT(Advertising!H26),1,0)</f>
        <v>0</v>
      </c>
    </row>
    <row r="27" spans="1:8">
      <c r="A27" s="22">
        <f>IF(ISTEXT(Advertising!A27),1,0)</f>
        <v>0</v>
      </c>
      <c r="B27" s="22">
        <f>IF(ISTEXT(Advertising!B27),1,0)</f>
        <v>0</v>
      </c>
      <c r="C27" s="22">
        <f>IF(ISTEXT(Advertising!C27),1,0)</f>
        <v>0</v>
      </c>
      <c r="D27" s="22">
        <f>IF(ISTEXT(Advertising!D27),1,0)</f>
        <v>0</v>
      </c>
      <c r="E27" s="22">
        <f>IF(ISTEXT(Advertising!E27),1,0)</f>
        <v>0</v>
      </c>
      <c r="F27" s="22">
        <f>IF(ISTEXT(Advertising!F27),1,0)</f>
        <v>0</v>
      </c>
      <c r="G27" s="22">
        <f>IF(ISTEXT(Advertising!G27),1,0)</f>
        <v>0</v>
      </c>
      <c r="H27" s="22">
        <f>IF(ISTEXT(Advertising!H27),1,0)</f>
        <v>0</v>
      </c>
    </row>
    <row r="28" spans="1:8">
      <c r="A28" s="22">
        <f>IF(ISTEXT(Advertising!A28),1,0)</f>
        <v>0</v>
      </c>
      <c r="B28" s="22"/>
      <c r="C28" s="22"/>
      <c r="D28" s="22"/>
      <c r="E28" s="22"/>
      <c r="F28" s="22"/>
      <c r="G28" s="22"/>
      <c r="H28" s="22"/>
    </row>
    <row r="29" spans="1:8">
      <c r="A29" s="22">
        <f>IF(ISTEXT(Advertising!A29),1,0)</f>
        <v>0</v>
      </c>
      <c r="B29" s="22"/>
      <c r="C29" s="22"/>
      <c r="D29" s="22"/>
      <c r="E29" s="22"/>
      <c r="F29" s="22"/>
      <c r="G29" s="22"/>
      <c r="H29" s="22"/>
    </row>
    <row r="30" spans="1:8">
      <c r="A30" s="22">
        <f>IF(ISTEXT(Advertising!A30),1,0)</f>
        <v>0</v>
      </c>
      <c r="B30" s="22"/>
      <c r="C30" s="22"/>
      <c r="D30" s="22"/>
      <c r="E30" s="22"/>
      <c r="F30" s="22"/>
      <c r="G30" s="22"/>
      <c r="H30" s="22"/>
    </row>
    <row r="31" spans="1:8">
      <c r="A31" s="22">
        <f>IF(ISTEXT(Advertising!A31),1,0)</f>
        <v>0</v>
      </c>
      <c r="B31" s="22"/>
      <c r="C31" s="22"/>
      <c r="D31" s="22"/>
      <c r="E31" s="22"/>
      <c r="F31" s="22"/>
      <c r="G31" s="22"/>
      <c r="H31" s="22"/>
    </row>
    <row r="32" spans="1:8">
      <c r="A32" s="22">
        <f>IF(ISTEXT(Advertising!A32),1,0)</f>
        <v>0</v>
      </c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9">
      <c r="A49" s="22"/>
      <c r="B49" s="22"/>
      <c r="C49" s="22"/>
      <c r="D49" s="22"/>
      <c r="E49" s="22"/>
      <c r="F49" s="22"/>
      <c r="G49" s="22"/>
      <c r="H49" s="22"/>
    </row>
    <row r="50" spans="1:9">
      <c r="A50" s="22"/>
      <c r="B50" s="22"/>
      <c r="C50" s="22"/>
      <c r="D50" s="22"/>
      <c r="E50" s="22"/>
      <c r="F50" s="22"/>
      <c r="G50" s="22"/>
      <c r="H50" s="22"/>
    </row>
    <row r="51" spans="1:9">
      <c r="A51" s="22"/>
      <c r="B51" s="22"/>
      <c r="C51" s="22"/>
      <c r="D51" s="22"/>
      <c r="E51" s="22"/>
      <c r="F51" s="22"/>
      <c r="G51" s="22"/>
      <c r="H51" s="22"/>
    </row>
    <row r="52" spans="1:9">
      <c r="A52" s="22"/>
      <c r="B52" s="22"/>
      <c r="C52" s="22"/>
      <c r="D52" s="22"/>
      <c r="E52" s="22"/>
      <c r="F52" s="22"/>
      <c r="G52" s="22"/>
      <c r="H52" s="22"/>
    </row>
    <row r="53" spans="1:9">
      <c r="A53" s="22"/>
      <c r="B53" s="22"/>
      <c r="C53" s="22"/>
      <c r="D53" s="22"/>
      <c r="E53" s="22"/>
      <c r="F53" s="22"/>
      <c r="G53" s="22"/>
      <c r="H53" s="22"/>
    </row>
    <row r="54" spans="1:9">
      <c r="A54" s="22"/>
      <c r="B54" s="22"/>
      <c r="C54" s="22"/>
      <c r="D54" s="22"/>
      <c r="E54" s="22"/>
      <c r="F54" s="22"/>
      <c r="G54" s="22"/>
      <c r="H54" s="22"/>
    </row>
    <row r="55" spans="1:9">
      <c r="A55" s="22"/>
      <c r="B55" s="22"/>
      <c r="C55" s="22"/>
      <c r="D55" s="22"/>
      <c r="E55" s="22"/>
      <c r="F55" s="22"/>
      <c r="G55" s="22"/>
      <c r="H55" s="22"/>
    </row>
    <row r="56" spans="1:9">
      <c r="A56" s="22"/>
      <c r="B56" s="22"/>
      <c r="C56" s="22"/>
      <c r="D56" s="22"/>
      <c r="E56" s="22"/>
      <c r="F56" s="22"/>
      <c r="G56" s="22"/>
      <c r="H56" s="22"/>
    </row>
    <row r="57" spans="1:9">
      <c r="A57" s="21">
        <f>SUM(A4:A42)</f>
        <v>22</v>
      </c>
      <c r="B57" s="21">
        <f t="shared" ref="B57:H57" si="0">SUM(B4:B42)</f>
        <v>15</v>
      </c>
      <c r="C57" s="21">
        <f t="shared" si="0"/>
        <v>9</v>
      </c>
      <c r="D57" s="21">
        <f t="shared" si="0"/>
        <v>6</v>
      </c>
      <c r="E57" s="21">
        <f t="shared" si="0"/>
        <v>7</v>
      </c>
      <c r="F57" s="21">
        <f t="shared" si="0"/>
        <v>0</v>
      </c>
      <c r="G57" s="21">
        <f t="shared" si="0"/>
        <v>0</v>
      </c>
      <c r="H57" s="21">
        <f t="shared" si="0"/>
        <v>1</v>
      </c>
    </row>
    <row r="58" spans="1:9">
      <c r="A58" s="23">
        <f t="shared" ref="A58:H58" si="1">A57*A3</f>
        <v>5.5</v>
      </c>
      <c r="B58" s="24">
        <f t="shared" si="1"/>
        <v>1.875</v>
      </c>
      <c r="C58" s="24">
        <f>C57*C3</f>
        <v>0.75</v>
      </c>
      <c r="D58" s="24">
        <f>D57*D3</f>
        <v>0.25</v>
      </c>
      <c r="E58" s="24">
        <f t="shared" si="1"/>
        <v>3.5</v>
      </c>
      <c r="F58" s="24">
        <f t="shared" si="1"/>
        <v>0</v>
      </c>
      <c r="G58" s="24">
        <f t="shared" si="1"/>
        <v>0</v>
      </c>
      <c r="H58" s="24">
        <f t="shared" si="1"/>
        <v>1</v>
      </c>
      <c r="I58" s="23">
        <f>SUM(A58:H58)</f>
        <v>12.875</v>
      </c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Advertising</vt:lpstr>
      <vt:lpstr>cell count</vt:lpstr>
      <vt:lpstr>Advertising!Print_Area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Clayton</dc:creator>
  <cp:lastModifiedBy>John Clayton</cp:lastModifiedBy>
  <cp:lastPrinted>2012-04-16T23:36:26Z</cp:lastPrinted>
  <dcterms:created xsi:type="dcterms:W3CDTF">2004-04-14T00:58:10Z</dcterms:created>
  <dcterms:modified xsi:type="dcterms:W3CDTF">2012-08-20T15:30:48Z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865992892</vt:i4>
  </property>
  <property fmtid="{D5CDD505-2E9C-101B-9397-08002B2CF9AE}" pid="3" name="_EmailSubject">
    <vt:lpwstr>Ad List</vt:lpwstr>
  </property>
  <property fmtid="{D5CDD505-2E9C-101B-9397-08002B2CF9AE}" pid="4" name="_AuthorEmail">
    <vt:lpwstr>jclayton@barnesvillemd.net</vt:lpwstr>
  </property>
  <property fmtid="{D5CDD505-2E9C-101B-9397-08002B2CF9AE}" pid="5" name="_AuthorEmailDisplayName">
    <vt:lpwstr>John Clayton</vt:lpwstr>
  </property>
  <property fmtid="{D5CDD505-2E9C-101B-9397-08002B2CF9AE}" pid="6" name="_PreviousAdHocReviewCycleID">
    <vt:i4>-1644706731</vt:i4>
  </property>
  <property fmtid="{D5CDD505-2E9C-101B-9397-08002B2CF9AE}" pid="7" name="_ReviewingToolsShownOnce">
    <vt:lpwstr/>
  </property>
</Properties>
</file>