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4"/>
  <c r="A28"/>
  <c r="A29"/>
  <c r="A30"/>
  <c r="A31"/>
  <c r="A32"/>
  <c r="A33"/>
  <c r="A34"/>
  <c r="A35"/>
  <c r="A36"/>
  <c r="A37"/>
  <c r="A38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<sst xmlns="http://schemas.openxmlformats.org/spreadsheetml/2006/main" count="102" uniqueCount="90">
  <si>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</si>
  <si>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</si>
  <si>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</si>
  <si>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</si>
  <si>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</si>
  <si>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</si>
  <si>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</si>
  <si>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</si>
  <si>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</si>
  <si>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</si>
  <si>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</si>
  <si>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</si>
  <si>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</si>
  <si>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</si>
  <si>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</si>
  <si>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</si>
  <si>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</si>
  <si>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</si>
  <si>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</si>
  <si>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</si>
  <si>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</si>
  <si>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</si>
  <si>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</si>
  <si>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</si>
  <si>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</si>
  <si>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</si>
  <si>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</si>
  <si>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</si>
  <si>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</si>
  <si>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</si>
  <si>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</si>
  <si>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</si>
  <si>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</si>
  <si>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</si>
  <si>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</si>
  <si>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</si>
  <si>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</si>
  <si>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</si>
  <si>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</si>
  <si>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</si>
  <si>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</si>
  <si>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</si>
  <si>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</si>
  <si>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</si>
  <si>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</si>
  <si>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</si>
  <si>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</si>
  <si>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</si>
  <si>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</si>
  <si>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</si>
  <si>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</si>
  <si>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</si>
  <si>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</si>
  <si>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D.R Hartman Construction/color</t>
  </si>
  <si>
    <t>Ann Marie Chapman</t>
  </si>
  <si>
    <t>Poolesville Veterinary/color</t>
  </si>
  <si>
    <t>SUBS</t>
  </si>
  <si>
    <t>Kamachaitis Lot for Sale</t>
  </si>
  <si>
    <t>Naughty Pine</t>
  </si>
  <si>
    <t>Scott, Blackburn &amp; Assoc LLC</t>
  </si>
  <si>
    <t>Cugini's/color</t>
  </si>
  <si>
    <t>Bassett's/color</t>
  </si>
  <si>
    <t>Poolesville Small Engine/color</t>
  </si>
  <si>
    <t>St. Peter's MDO/color</t>
  </si>
  <si>
    <t>Kuhlman Lawn Service</t>
  </si>
  <si>
    <t>Calleva/color</t>
  </si>
  <si>
    <t>Friendly Thrift Shop</t>
  </si>
  <si>
    <t>Haga Lawns</t>
  </si>
  <si>
    <t>Ann Brown Art</t>
  </si>
  <si>
    <t>Laurie Soherr Tutor</t>
  </si>
  <si>
    <t>Colony Supply</t>
  </si>
  <si>
    <t>Kicks Karate</t>
  </si>
  <si>
    <t>St. Mary's Easter Sunrise Service</t>
  </si>
  <si>
    <t>M.A. Powell</t>
  </si>
  <si>
    <t>Jane Horvath Real Estate</t>
  </si>
  <si>
    <t>Kettler Forlines</t>
  </si>
  <si>
    <t>Clarksburg Animal Hospital</t>
  </si>
  <si>
    <t>Sugarloaf Citizens Assoc</t>
  </si>
  <si>
    <t>Absolute Auto/color</t>
  </si>
  <si>
    <t>Fine Earth Landscape/color</t>
  </si>
  <si>
    <t>PACC Destination color</t>
  </si>
  <si>
    <t>St. Mary's St. Patrick's day</t>
  </si>
  <si>
    <t>St. Mary's Mission Trip</t>
  </si>
  <si>
    <t>v2</t>
  </si>
  <si>
    <t>Zumba Fitness/color</t>
  </si>
  <si>
    <t>Bob's Bikes/color</t>
  </si>
  <si>
    <t>Poolesville RLF Barn Dance/color</t>
  </si>
  <si>
    <t>Asthma Allergy Clinic/color</t>
  </si>
  <si>
    <t>Capital Fence/color</t>
  </si>
  <si>
    <t>St. Peter's WSP Book Sale/color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</si>
</sst>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1" fillId="0" borderId="11" xfId="0" applyFont="1" applyFill="1" applyBorder="1"/>
    <xf numFmtId="0" fontId="0" fillId="0" borderId="8" xfId="0" applyFill="1" applyBorder="1"/>
    <xf numFmtId="0" fontId="22" fillId="0" borderId="6" xfId="0" applyFont="1" applyFill="1" applyBorder="1"/>
    <xf numFmtId="0" fontId="25" fillId="0" borderId="3" xfId="0" applyFont="1" applyFill="1" applyBorder="1"/>
    <xf numFmtId="0" fontId="25" fillId="0" borderId="2" xfId="0" applyFont="1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5" fillId="0" borderId="4" xfId="0" applyFont="1" applyFill="1" applyBorder="1"/>
    <xf numFmtId="0" fontId="22" fillId="0" borderId="2" xfId="0" applyFont="1" applyFill="1" applyBorder="1"/>
    <xf numFmtId="0" fontId="1" fillId="0" borderId="1" xfId="0" applyFont="1" applyFill="1" applyBorder="1"/>
    <xf numFmtId="0" fontId="22" fillId="0" borderId="9" xfId="0" applyFont="1" applyFill="1" applyBorder="1"/>
    <xf numFmtId="0" fontId="25" fillId="0" borderId="7" xfId="0" applyFont="1" applyFill="1" applyBorder="1"/>
    <xf numFmtId="0" fontId="1" fillId="0" borderId="14" xfId="0" applyFont="1" applyFill="1" applyBorder="1"/>
    <xf numFmtId="0" fontId="22" fillId="4" borderId="3" xfId="0" applyFont="1" applyFill="1" applyBorder="1"/>
    <xf numFmtId="0" fontId="31" fillId="0" borderId="3" xfId="0" applyFont="1" applyFill="1" applyBorder="1"/>
    <xf numFmtId="0" fontId="18" fillId="0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4" zoomScaleNormal="100" workbookViewId="0">
      <selection activeCell="B14" sqref="B14"/>
    </sheetView>
  </sheetViews>
  <sheetFormatPr defaultRowHeight="12.75"/>
  <cols>
    <col min="1" max="1" width="30.28515625" customWidth="1"/>
    <col min="2" max="2" width="27.7109375" customWidth="1"/>
    <col min="3" max="3" width="24.28515625" customWidth="1"/>
    <col min="4" max="4" width="24.42578125" customWidth="1"/>
    <col min="5" max="5" width="23.85546875" customWidth="1"/>
    <col min="6" max="6" width="3.42578125" customWidth="1"/>
    <col min="7" max="7" width="16.7109375" customWidth="1"/>
    <col min="8" max="8" width="18.85546875" customWidth="1"/>
  </cols>
  <sheetData>
    <row r="1" spans="1:12" ht="21" customHeight="1" thickBot="1">
      <c r="A1" s="16">
        <v>41341</v>
      </c>
      <c r="B1" s="28" t="s">
        <v>83</v>
      </c>
    </row>
    <row r="2" spans="1:12" ht="18.75" thickBot="1">
      <c r="A2" s="47" t="s">
        <v>46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>
      <c r="A4" s="63" t="s">
        <v>51</v>
      </c>
      <c r="B4" s="89" t="s">
        <v>40</v>
      </c>
      <c r="C4" s="63" t="s">
        <v>34</v>
      </c>
      <c r="D4" s="65" t="s">
        <v>68</v>
      </c>
      <c r="E4" s="81" t="s">
        <v>78</v>
      </c>
      <c r="F4" s="68"/>
      <c r="G4" s="57"/>
      <c r="H4" s="35" t="s">
        <v>50</v>
      </c>
      <c r="I4" s="41"/>
      <c r="J4" s="41"/>
      <c r="K4" s="41"/>
      <c r="L4" s="41"/>
    </row>
    <row r="5" spans="1:12" ht="13.5" customHeight="1" thickBot="1">
      <c r="A5" s="43" t="s">
        <v>87</v>
      </c>
      <c r="B5" s="66" t="s">
        <v>26</v>
      </c>
      <c r="C5" s="44" t="s">
        <v>67</v>
      </c>
      <c r="D5" s="37" t="s">
        <v>54</v>
      </c>
      <c r="E5" s="82" t="s">
        <v>61</v>
      </c>
      <c r="F5" s="34"/>
      <c r="G5" s="54"/>
      <c r="I5" s="41"/>
      <c r="J5" s="41"/>
      <c r="K5" s="41"/>
      <c r="L5" s="41"/>
    </row>
    <row r="6" spans="1:12" ht="13.5" customHeight="1" thickBot="1">
      <c r="A6" s="43" t="s">
        <v>85</v>
      </c>
      <c r="B6" s="62" t="s">
        <v>73</v>
      </c>
      <c r="C6" s="92" t="s">
        <v>74</v>
      </c>
      <c r="D6" s="35" t="s">
        <v>44</v>
      </c>
      <c r="E6" s="87" t="s">
        <v>79</v>
      </c>
      <c r="F6" s="35"/>
      <c r="G6" s="55"/>
      <c r="H6" s="33"/>
      <c r="I6" s="41"/>
      <c r="J6" s="41"/>
      <c r="K6" s="41"/>
      <c r="L6" s="41"/>
    </row>
    <row r="7" spans="1:12" ht="13.5" customHeight="1" thickBot="1">
      <c r="A7" s="42" t="s">
        <v>88</v>
      </c>
      <c r="B7" s="66" t="s">
        <v>38</v>
      </c>
      <c r="C7" s="44" t="s">
        <v>32</v>
      </c>
      <c r="D7" s="67" t="s">
        <v>27</v>
      </c>
      <c r="E7" s="84" t="s">
        <v>80</v>
      </c>
      <c r="F7" s="4"/>
      <c r="G7" s="4"/>
      <c r="H7" s="30"/>
      <c r="I7" s="41"/>
      <c r="J7" s="41"/>
      <c r="K7" s="41"/>
      <c r="L7" s="41"/>
    </row>
    <row r="8" spans="1:12" ht="13.5" customHeight="1">
      <c r="A8" s="63" t="s">
        <v>49</v>
      </c>
      <c r="B8" s="63" t="s">
        <v>35</v>
      </c>
      <c r="C8" s="44" t="s">
        <v>48</v>
      </c>
      <c r="D8" s="88" t="s">
        <v>25</v>
      </c>
      <c r="E8" s="63" t="s">
        <v>55</v>
      </c>
      <c r="F8" s="4"/>
      <c r="G8" s="4"/>
      <c r="H8" s="29"/>
      <c r="I8" s="41"/>
      <c r="J8" s="41"/>
      <c r="K8" s="41"/>
      <c r="L8" s="41"/>
    </row>
    <row r="9" spans="1:12" ht="13.5" customHeight="1" thickBot="1">
      <c r="A9" s="43" t="s">
        <v>70</v>
      </c>
      <c r="B9" s="44" t="s">
        <v>43</v>
      </c>
      <c r="C9" s="52" t="s">
        <v>17</v>
      </c>
      <c r="D9" s="52" t="s">
        <v>69</v>
      </c>
      <c r="E9" s="93" t="s">
        <v>82</v>
      </c>
      <c r="F9" s="35"/>
      <c r="G9" s="25"/>
      <c r="H9" s="25"/>
      <c r="I9" s="41"/>
      <c r="J9" s="41"/>
      <c r="K9" s="41"/>
      <c r="L9" s="41"/>
    </row>
    <row r="10" spans="1:12" ht="13.5" customHeight="1">
      <c r="A10" s="90" t="s">
        <v>60</v>
      </c>
      <c r="B10" s="44" t="s">
        <v>62</v>
      </c>
      <c r="C10" s="63" t="s">
        <v>28</v>
      </c>
      <c r="D10" s="44" t="s">
        <v>6</v>
      </c>
      <c r="E10" s="81" t="s">
        <v>77</v>
      </c>
      <c r="F10" s="41"/>
      <c r="G10" s="41"/>
      <c r="H10" s="34"/>
      <c r="I10" s="41"/>
      <c r="J10" s="41"/>
      <c r="K10" s="41"/>
      <c r="L10" s="41"/>
    </row>
    <row r="11" spans="1:12" ht="13.5" customHeight="1" thickBot="1">
      <c r="A11" s="52" t="s">
        <v>53</v>
      </c>
      <c r="B11" s="52" t="s">
        <v>8</v>
      </c>
      <c r="C11" s="44" t="s">
        <v>39</v>
      </c>
      <c r="D11" s="79" t="s">
        <v>18</v>
      </c>
      <c r="E11" s="42"/>
      <c r="F11" s="41"/>
      <c r="G11" s="41"/>
      <c r="H11" s="41"/>
      <c r="I11" s="41"/>
      <c r="J11" s="41"/>
      <c r="K11" s="41"/>
      <c r="L11" s="41"/>
    </row>
    <row r="12" spans="1:12" ht="13.5" customHeight="1" thickBot="1">
      <c r="A12" s="63" t="s">
        <v>23</v>
      </c>
      <c r="B12" s="63" t="s">
        <v>33</v>
      </c>
      <c r="C12" s="52"/>
      <c r="D12" s="65" t="s">
        <v>7</v>
      </c>
      <c r="E12" s="83"/>
      <c r="F12" s="41"/>
      <c r="G12" s="41"/>
      <c r="H12" s="41"/>
      <c r="I12" s="41"/>
      <c r="J12" s="41"/>
      <c r="K12" s="41"/>
      <c r="L12" s="41"/>
    </row>
    <row r="13" spans="1:12" ht="13.5" customHeight="1" thickBot="1">
      <c r="A13" s="44" t="s">
        <v>52</v>
      </c>
      <c r="B13" s="44" t="s">
        <v>16</v>
      </c>
      <c r="C13" s="80"/>
      <c r="D13" s="68"/>
      <c r="E13" s="84"/>
      <c r="F13" s="41"/>
      <c r="G13" s="41"/>
      <c r="H13" s="41"/>
      <c r="I13" s="41"/>
      <c r="J13" s="41"/>
      <c r="K13" s="41"/>
      <c r="L13" s="41"/>
    </row>
    <row r="14" spans="1:12" ht="13.5" customHeight="1">
      <c r="A14" s="44" t="s">
        <v>45</v>
      </c>
      <c r="B14" s="43"/>
      <c r="C14" s="43"/>
      <c r="D14" s="37"/>
      <c r="E14" s="37"/>
      <c r="F14" s="41"/>
      <c r="G14" s="41"/>
      <c r="H14" s="41"/>
      <c r="I14" s="41"/>
      <c r="J14" s="41"/>
      <c r="K14" s="41"/>
      <c r="L14" s="41"/>
    </row>
    <row r="15" spans="1:12" ht="13.5" customHeight="1" thickBot="1">
      <c r="A15" s="94" t="s">
        <v>31</v>
      </c>
      <c r="B15" s="42"/>
      <c r="C15" s="77"/>
      <c r="D15" s="69"/>
      <c r="E15" s="57"/>
      <c r="F15" s="34"/>
      <c r="G15" s="34"/>
      <c r="H15" s="34"/>
      <c r="I15" s="41"/>
      <c r="J15" s="41"/>
      <c r="K15" s="41"/>
      <c r="L15" s="41"/>
    </row>
    <row r="16" spans="1:12" ht="13.5" customHeight="1">
      <c r="A16" s="64" t="s">
        <v>57</v>
      </c>
      <c r="B16" s="62"/>
      <c r="C16" s="78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>
      <c r="A17" s="62" t="s">
        <v>71</v>
      </c>
      <c r="B17" s="86"/>
      <c r="C17" s="76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>
      <c r="A18" s="66" t="s">
        <v>64</v>
      </c>
      <c r="B18" s="66"/>
      <c r="C18" s="42"/>
      <c r="D18" s="37"/>
      <c r="E18" s="70"/>
      <c r="F18" s="41"/>
      <c r="G18" s="41"/>
      <c r="H18" s="56"/>
      <c r="I18" s="41"/>
      <c r="J18" s="41"/>
      <c r="K18" s="41"/>
      <c r="L18" s="41"/>
    </row>
    <row r="19" spans="1:12" ht="13.5" customHeight="1" thickBot="1">
      <c r="A19" s="91" t="s">
        <v>36</v>
      </c>
      <c r="B19" s="85"/>
      <c r="C19" s="71"/>
      <c r="D19" s="72"/>
      <c r="E19" s="53"/>
      <c r="F19" s="41"/>
      <c r="G19" s="41"/>
      <c r="H19" s="41"/>
      <c r="I19" s="41"/>
      <c r="J19" s="41"/>
      <c r="K19" s="41"/>
      <c r="L19" s="41"/>
    </row>
    <row r="20" spans="1:12" ht="13.5" customHeight="1">
      <c r="A20" s="64" t="s">
        <v>24</v>
      </c>
      <c r="B20" s="64"/>
      <c r="C20" s="44"/>
      <c r="D20" s="35"/>
      <c r="E20" s="73"/>
      <c r="F20" s="41"/>
      <c r="G20" s="41"/>
      <c r="H20" s="41"/>
      <c r="I20" s="41"/>
      <c r="J20" s="41"/>
      <c r="K20" s="41"/>
      <c r="L20" s="41"/>
    </row>
    <row r="21" spans="1:12" ht="13.5" customHeight="1" thickBot="1">
      <c r="A21" s="62" t="s">
        <v>86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>
      <c r="A22" s="66" t="s">
        <v>47</v>
      </c>
      <c r="B22" s="44"/>
      <c r="C22" s="74"/>
      <c r="D22" s="29"/>
      <c r="E22" s="70"/>
      <c r="F22" s="41"/>
      <c r="G22" s="41"/>
      <c r="H22" s="41"/>
      <c r="I22" s="41"/>
      <c r="J22" s="41"/>
      <c r="K22" s="41"/>
      <c r="L22" s="41"/>
    </row>
    <row r="23" spans="1:12" ht="13.5" customHeight="1" thickBot="1">
      <c r="A23" s="91" t="s">
        <v>59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>
      <c r="A24" s="62" t="s">
        <v>72</v>
      </c>
      <c r="B24" s="43"/>
      <c r="C24" s="52"/>
      <c r="D24" s="26"/>
      <c r="E24" s="70"/>
      <c r="F24" s="41"/>
      <c r="G24" s="41"/>
      <c r="H24" s="41"/>
      <c r="I24" s="41"/>
      <c r="J24" s="41"/>
      <c r="K24" s="41"/>
      <c r="L24" s="41"/>
    </row>
    <row r="25" spans="1:12" ht="13.5" customHeight="1">
      <c r="A25" s="62" t="s">
        <v>89</v>
      </c>
      <c r="B25" s="43"/>
      <c r="C25" s="75"/>
      <c r="D25" s="35"/>
      <c r="E25" s="70"/>
      <c r="F25" s="41"/>
      <c r="G25" s="41"/>
      <c r="H25" s="41"/>
      <c r="I25" s="41"/>
      <c r="J25" s="41"/>
      <c r="K25" s="41"/>
      <c r="L25" s="41"/>
    </row>
    <row r="26" spans="1:12" ht="13.5" customHeight="1">
      <c r="A26" s="66" t="s">
        <v>41</v>
      </c>
      <c r="B26" s="43"/>
      <c r="C26" s="58"/>
      <c r="D26" s="35"/>
      <c r="E26" s="70"/>
      <c r="F26" s="41"/>
      <c r="G26" s="41"/>
      <c r="H26" s="41"/>
      <c r="I26" s="41"/>
      <c r="J26" s="41"/>
      <c r="K26" s="41"/>
      <c r="L26" s="41"/>
    </row>
    <row r="27" spans="1:12" ht="13.5" customHeight="1" thickBot="1">
      <c r="A27" s="35" t="s">
        <v>42</v>
      </c>
      <c r="B27" s="42"/>
      <c r="C27" s="59"/>
      <c r="D27" s="33"/>
      <c r="E27" s="70"/>
      <c r="F27" s="41"/>
      <c r="G27" s="41"/>
      <c r="H27" s="41"/>
      <c r="I27" s="41"/>
      <c r="J27" s="41"/>
      <c r="K27" s="41"/>
      <c r="L27" s="41"/>
    </row>
    <row r="28" spans="1:12" ht="13.5" customHeight="1">
      <c r="A28" s="33" t="s">
        <v>84</v>
      </c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56</v>
      </c>
      <c r="G28" s="5" t="s">
        <v>5</v>
      </c>
      <c r="H28" s="5" t="s">
        <v>5</v>
      </c>
    </row>
    <row r="29" spans="1:12" ht="13.5" customHeight="1">
      <c r="A29" s="33"/>
      <c r="B29" s="36" t="s">
        <v>66</v>
      </c>
      <c r="C29" s="36" t="s">
        <v>58</v>
      </c>
      <c r="D29" s="36"/>
      <c r="E29" s="36" t="s">
        <v>76</v>
      </c>
      <c r="F29" s="36"/>
      <c r="G29" s="32"/>
      <c r="H29" s="36"/>
    </row>
    <row r="30" spans="1:12" ht="13.5" customHeight="1">
      <c r="A30" s="48" t="s">
        <v>5</v>
      </c>
      <c r="B30" s="36" t="s">
        <v>37</v>
      </c>
      <c r="C30" s="36"/>
      <c r="D30" s="49"/>
      <c r="E30" s="32" t="s">
        <v>75</v>
      </c>
      <c r="F30" s="41"/>
      <c r="G30" s="41"/>
      <c r="H30" s="32"/>
    </row>
    <row r="31" spans="1:12" ht="13.5" customHeight="1">
      <c r="A31" s="36" t="s">
        <v>65</v>
      </c>
      <c r="B31" s="51"/>
      <c r="C31" s="36"/>
      <c r="D31" s="49"/>
      <c r="E31" s="32"/>
      <c r="F31" s="41"/>
      <c r="G31" s="41"/>
      <c r="H31" s="32"/>
    </row>
    <row r="32" spans="1:12" ht="13.5" customHeight="1">
      <c r="A32" s="36" t="s">
        <v>63</v>
      </c>
      <c r="B32" s="36"/>
      <c r="C32" s="50"/>
      <c r="D32" s="49"/>
      <c r="E32" s="32"/>
      <c r="F32" s="41"/>
      <c r="G32" s="41"/>
      <c r="H32" s="32"/>
    </row>
    <row r="33" spans="1:8" ht="13.5" customHeight="1">
      <c r="A33" s="36" t="s">
        <v>81</v>
      </c>
      <c r="B33" s="36"/>
      <c r="C33" s="50"/>
      <c r="D33" s="34"/>
      <c r="E33" s="32"/>
      <c r="F33" s="41"/>
      <c r="G33" s="41"/>
      <c r="H33" s="41"/>
    </row>
    <row r="34" spans="1:8" ht="13.5" customHeight="1">
      <c r="A34" s="36"/>
      <c r="B34" s="36"/>
      <c r="C34" s="50"/>
      <c r="D34" s="34"/>
      <c r="E34" s="32"/>
      <c r="F34" s="41"/>
      <c r="G34" s="41"/>
      <c r="H34" s="41"/>
    </row>
    <row r="35" spans="1:8" ht="13.5" customHeight="1">
      <c r="A35" s="36"/>
      <c r="B35" s="36"/>
      <c r="C35" s="50"/>
      <c r="D35" s="34"/>
      <c r="E35" s="36"/>
      <c r="F35" s="41"/>
      <c r="G35" s="41"/>
      <c r="H35" s="41"/>
    </row>
    <row r="36" spans="1:8" ht="13.5" customHeight="1">
      <c r="A36" s="36"/>
      <c r="B36" s="36"/>
      <c r="C36" s="50"/>
      <c r="D36" s="34"/>
      <c r="E36" s="32"/>
      <c r="F36" s="41"/>
      <c r="G36" s="41"/>
      <c r="H36" s="41"/>
    </row>
    <row r="37" spans="1:8" ht="13.5" customHeight="1">
      <c r="A37" s="51"/>
      <c r="B37" s="32"/>
      <c r="C37" s="32"/>
      <c r="D37" s="41"/>
      <c r="E37" s="32"/>
      <c r="F37" s="41"/>
      <c r="G37" s="41"/>
      <c r="H37" s="41"/>
    </row>
    <row r="38" spans="1:8" ht="13.5" customHeight="1">
      <c r="A38" s="36"/>
      <c r="B38" s="36"/>
      <c r="C38" s="32"/>
      <c r="D38" s="32"/>
      <c r="E38" s="32"/>
      <c r="F38" s="26"/>
      <c r="G38" s="32"/>
      <c r="H38" s="6"/>
    </row>
    <row r="39" spans="1:8" ht="13.5" customHeight="1">
      <c r="A39" s="36"/>
      <c r="B39" s="36"/>
      <c r="C39" s="36"/>
      <c r="D39" s="41"/>
      <c r="E39" s="36"/>
      <c r="F39" s="32"/>
      <c r="G39" s="41"/>
      <c r="H39" s="6"/>
    </row>
    <row r="40" spans="1:8" ht="13.5" customHeight="1">
      <c r="A40" s="48"/>
      <c r="B40" s="32"/>
      <c r="C40" s="50"/>
      <c r="D40" s="41"/>
      <c r="E40" s="36"/>
      <c r="F40" s="41"/>
      <c r="G40" s="41"/>
      <c r="H40" s="6"/>
    </row>
    <row r="41" spans="1:8" ht="13.5" customHeight="1">
      <c r="A41" s="51"/>
      <c r="B41" s="32"/>
      <c r="C41" s="50"/>
      <c r="D41" s="41"/>
      <c r="E41" s="36"/>
      <c r="F41" s="41"/>
      <c r="G41" s="41"/>
      <c r="H41" s="6"/>
    </row>
    <row r="42" spans="1:8" ht="13.5" customHeight="1">
      <c r="A42" s="51"/>
      <c r="B42" s="36"/>
      <c r="C42" s="32"/>
      <c r="D42" s="41"/>
      <c r="E42" s="32"/>
      <c r="F42" s="41"/>
      <c r="G42" s="41"/>
      <c r="H42" s="41"/>
    </row>
    <row r="43" spans="1:8" ht="13.5" customHeight="1">
      <c r="A43" s="51"/>
      <c r="B43" s="41"/>
      <c r="C43" s="41"/>
      <c r="D43" s="41"/>
      <c r="E43" s="32"/>
      <c r="F43" s="41"/>
      <c r="G43" s="41"/>
      <c r="H43" s="41"/>
    </row>
    <row r="44" spans="1:8" ht="13.5" customHeight="1">
      <c r="A44" s="51"/>
      <c r="D44" s="32"/>
      <c r="E44" s="32"/>
    </row>
    <row r="45" spans="1:8" ht="15.95" customHeight="1">
      <c r="A45" s="11">
        <f>0.25*'cell count'!A57</f>
        <v>6</v>
      </c>
      <c r="B45" s="11">
        <f>1/8*'cell count'!B57</f>
        <v>1.25</v>
      </c>
      <c r="C45" s="15">
        <f>1/12*'cell count'!C57</f>
        <v>0.66666666666666663</v>
      </c>
      <c r="D45" s="15">
        <f>1/24*'cell count'!D57</f>
        <v>0.29166666666666663</v>
      </c>
      <c r="E45" s="12">
        <f>0.5*'cell count'!E57</f>
        <v>3.5</v>
      </c>
      <c r="F45" s="12">
        <f>3/8*'cell count'!F57</f>
        <v>0</v>
      </c>
      <c r="G45" s="12">
        <f>3/4*'cell count'!G57</f>
        <v>0</v>
      </c>
      <c r="H45" s="60">
        <f>1*'cell count'!H57</f>
        <v>1</v>
      </c>
    </row>
    <row r="46" spans="1:8" ht="21" customHeight="1">
      <c r="A46" s="13">
        <f>A45+B45+C45+D45+E45+F45+G45+H45</f>
        <v>12.708333333333334</v>
      </c>
      <c r="B46" s="26"/>
      <c r="C46" s="26"/>
    </row>
    <row r="47" spans="1:8" ht="15.95" customHeight="1">
      <c r="A47" s="13">
        <v>0</v>
      </c>
      <c r="B47" s="26"/>
    </row>
    <row r="48" spans="1:8" ht="19.5" customHeight="1">
      <c r="A48" s="61">
        <f>SUM(A46:A47)</f>
        <v>12.708333333333334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A5:A28">
    <sortCondition ref="A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13" workbookViewId="0">
      <selection activeCell="A57" sqref="A57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1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IF(ISTEXT(Advertising!#REF!),1,0)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IF(ISTEXT(Advertising!#REF!),1,0)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IF(ISTEXT(Advertising!#REF!),1,0)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IF(ISTEXT(Advertising!#REF!),1,0)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IF(ISTEXT(Advertising!#REF!),1,0)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>
        <f>IF(ISTEXT(Advertising!#REF!),1,0)</f>
        <v>0</v>
      </c>
      <c r="B33" s="22"/>
      <c r="C33" s="22"/>
      <c r="D33" s="22"/>
      <c r="E33" s="22"/>
      <c r="F33" s="22"/>
      <c r="G33" s="22"/>
      <c r="H33" s="22"/>
    </row>
    <row r="34" spans="1:8">
      <c r="A34" s="22">
        <f>IF(ISTEXT(Advertising!#REF!),1,0)</f>
        <v>0</v>
      </c>
      <c r="B34" s="22"/>
      <c r="C34" s="22"/>
      <c r="D34" s="22"/>
      <c r="E34" s="22"/>
      <c r="F34" s="22"/>
      <c r="G34" s="22"/>
      <c r="H34" s="22"/>
    </row>
    <row r="35" spans="1:8">
      <c r="A35" s="22">
        <f>IF(ISTEXT(Advertising!#REF!),1,0)</f>
        <v>0</v>
      </c>
      <c r="B35" s="22"/>
      <c r="C35" s="22"/>
      <c r="D35" s="22"/>
      <c r="E35" s="22"/>
      <c r="F35" s="22"/>
      <c r="G35" s="22"/>
      <c r="H35" s="22"/>
    </row>
    <row r="36" spans="1:8">
      <c r="A36" s="22">
        <f>IF(ISTEXT(Advertising!#REF!),1,0)</f>
        <v>0</v>
      </c>
      <c r="B36" s="22"/>
      <c r="C36" s="22"/>
      <c r="D36" s="22"/>
      <c r="E36" s="22"/>
      <c r="F36" s="22"/>
      <c r="G36" s="22"/>
      <c r="H36" s="22"/>
    </row>
    <row r="37" spans="1:8">
      <c r="A37" s="22">
        <f>IF(ISTEXT(Advertising!#REF!),1,0)</f>
        <v>0</v>
      </c>
      <c r="B37" s="22"/>
      <c r="C37" s="22"/>
      <c r="D37" s="22"/>
      <c r="E37" s="22"/>
      <c r="F37" s="22"/>
      <c r="G37" s="22"/>
      <c r="H37" s="22"/>
    </row>
    <row r="38" spans="1:8">
      <c r="A38" s="22">
        <f>IF(ISTEXT(Advertising!#REF!),1,0)</f>
        <v>0</v>
      </c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SUM(A4:A38)</f>
        <v>24</v>
      </c>
      <c r="B57" s="21">
        <f t="shared" ref="B57:H57" si="0">SUM(B4:B42)</f>
        <v>10</v>
      </c>
      <c r="C57" s="21">
        <f t="shared" si="0"/>
        <v>8</v>
      </c>
      <c r="D57" s="21">
        <f t="shared" si="0"/>
        <v>7</v>
      </c>
      <c r="E57" s="21">
        <f t="shared" si="0"/>
        <v>7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6</v>
      </c>
      <c r="B58" s="24">
        <f t="shared" si="1"/>
        <v>1.25</v>
      </c>
      <c r="C58" s="24">
        <f>C57*C3</f>
        <v>0.66666666666666663</v>
      </c>
      <c r="D58" s="24">
        <f>D57*D3</f>
        <v>0.29166666666666663</v>
      </c>
      <c r="E58" s="24">
        <f t="shared" si="1"/>
        <v>3.5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12.708333333333334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2013-03-06T17:17:06Z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