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E5" i="5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F4" i="5"/>
  <c r="F5" i="5"/>
  <c r="F6" i="5"/>
  <c r="F57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57" i="5"/>
  <c r="G4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H57" i="5"/>
  <c r="H45" i="2"/>
  <c r="H58" i="5"/>
  <c r="F58" i="5"/>
  <c r="F45" i="2"/>
  <c r="G58" i="5"/>
  <c r="D57" i="5"/>
  <c r="D45" i="2"/>
  <c r="E57" i="5"/>
  <c r="E45" i="2"/>
  <c r="B57" i="5"/>
  <c r="B45" i="2"/>
  <c r="A57" i="5"/>
  <c r="A58" i="5"/>
  <c r="C57" i="5"/>
  <c r="C45" i="2"/>
  <c r="E58" i="5"/>
  <c r="D58" i="5"/>
  <c r="C58" i="5"/>
  <c r="B58" i="5"/>
  <c r="A46" i="2"/>
  <c r="A47" i="2"/>
  <c r="A49" i="2"/>
  <c r="I58" i="5"/>
</calcChain>
</file>

<file path=xl/sharedStrings.xml><?xml version="1.0" encoding="utf-8"?>
<sst xmlns="http://schemas.openxmlformats.org/spreadsheetml/2006/main" count="106" uniqueCount="94">
  <si>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</si>
  <si>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</si>
  <si>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</si>
  <si>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</si>
  <si>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</si>
  <si>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</si>
  <si>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</si>
  <si>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</si>
  <si>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</si>
  <si>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</si>
  <si>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</si>
  <si>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</si>
  <si>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</si>
  <si>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</si>
  <si>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</si>
  <si>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</si>
  <si>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</si>
  <si>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</si>
  <si>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</si>
  <si>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</si>
  <si>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</si>
  <si>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</si>
  <si>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</si>
  <si>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Townsend and Hallbrook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</si>
  <si>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</si>
  <si>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</si>
  <si>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</si>
  <si>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</si>
  <si>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</si>
  <si>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</si>
  <si>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</si>
  <si>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</si>
  <si>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</si>
  <si>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</si>
  <si>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</si>
  <si>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</si>
  <si>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</si>
  <si>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</si>
  <si>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</si>
  <si>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</si>
  <si>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Poolesville Vet/color</t>
  </si>
  <si>
    <t>Poolesville Small Engine/color</t>
  </si>
  <si>
    <t>Handy Man</t>
  </si>
  <si>
    <t>Jones Premium</t>
  </si>
  <si>
    <t>Thistle Thicket Farm</t>
  </si>
  <si>
    <t>House of Poolesville/color</t>
  </si>
  <si>
    <t>Total Automotive and Diesel/color</t>
  </si>
  <si>
    <t>Sugarloaf Citizens</t>
  </si>
  <si>
    <t>Ann's Art</t>
  </si>
  <si>
    <t>Hilary Schwab Photography</t>
  </si>
  <si>
    <t>Allergy and Asthma Clinical/color</t>
  </si>
  <si>
    <t>Bassett's/color H</t>
  </si>
  <si>
    <t>Fine Earth Landscape/color H</t>
  </si>
  <si>
    <t>St. Mary's Church/color H</t>
  </si>
  <si>
    <t>AnyArt Studios H</t>
  </si>
  <si>
    <t>M.A. Powell H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</si>
  <si>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</si>
  <si>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</si>
  <si>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</si>
  <si>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</si>
  <si>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</si>
  <si>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</si>
  <si>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</si>
  <si>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</si>
  <si>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Kuhlman Lawn Service</t>
  </si>
  <si>
    <t>McCartin Wedding Venue color</t>
  </si>
  <si>
    <t>Hope Garden Academy/color</t>
  </si>
  <si>
    <t>Bill's Lawnmower Service</t>
  </si>
  <si>
    <t>Bob's Bikes</t>
  </si>
  <si>
    <t>Jamison Realty/color</t>
  </si>
  <si>
    <t>v1</t>
  </si>
  <si>
    <t>Town of Poolesville Realtor</t>
  </si>
  <si>
    <t>The Blue Heath</t>
  </si>
  <si>
    <t>St Peter's WSP Rummage</t>
  </si>
  <si>
    <t>Zumba Fitness</t>
  </si>
  <si>
    <t>Frederick News Opost</t>
  </si>
  <si>
    <t>Boyds Prebyterian Church</t>
  </si>
  <si>
    <t>Hearthside Gardens/color</t>
  </si>
  <si>
    <t>Little Learners PreSchool</t>
  </si>
  <si>
    <t>Poolesville Baptist Church/color</t>
  </si>
  <si>
    <t>St. Peters's Church/color</t>
  </si>
  <si>
    <t>Boyds Presbyterian Sunrise Service</t>
  </si>
  <si>
    <t>Whites Ferry</t>
  </si>
  <si>
    <t>Pike-Valega DDS/color</t>
  </si>
  <si>
    <t>Town of Poolesville Big Flea/color</t>
  </si>
  <si>
    <t>Central Boiler</t>
  </si>
  <si>
    <t>Women's Rural Republican</t>
  </si>
  <si>
    <t>Classified Central Boiler</t>
  </si>
  <si>
    <t>Poolesville Area Senior Center</t>
  </si>
  <si>
    <t>Zaglios</t>
  </si>
  <si>
    <t>Adventist Hospital/color</t>
  </si>
  <si>
    <t>Memorial United Methodist/color</t>
  </si>
  <si>
    <t>Our Lady of the Presentation/color</t>
  </si>
  <si>
    <t>Poolesville Presbyterian/color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</si>
</sst>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16" fillId="0" borderId="10" xfId="0" applyFont="1" applyFill="1" applyBorder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21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4" fillId="0" borderId="3" xfId="0" applyFont="1" applyFill="1" applyBorder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4" xfId="0" applyFont="1" applyFill="1" applyBorder="1"/>
    <xf numFmtId="0" fontId="21" fillId="0" borderId="14" xfId="0" applyFont="1" applyFill="1" applyBorder="1"/>
    <xf numFmtId="0" fontId="1" fillId="0" borderId="10" xfId="0" applyFont="1" applyFill="1" applyBorder="1"/>
    <xf numFmtId="0" fontId="21" fillId="0" borderId="7" xfId="0" quotePrefix="1" applyFont="1" applyFill="1" applyBorder="1"/>
    <xf numFmtId="0" fontId="7" fillId="0" borderId="7" xfId="0" applyFont="1" applyFill="1" applyBorder="1"/>
    <xf numFmtId="0" fontId="16" fillId="0" borderId="2" xfId="0" applyFont="1" applyFill="1" applyBorder="1"/>
    <xf numFmtId="0" fontId="24" fillId="0" borderId="10" xfId="0" applyFont="1" applyFill="1" applyBorder="1"/>
    <xf numFmtId="0" fontId="21" fillId="0" borderId="14" xfId="0" quotePrefix="1" applyFont="1" applyFill="1" applyBorder="1"/>
    <xf numFmtId="0" fontId="30" fillId="0" borderId="9" xfId="0" applyFont="1" applyFill="1" applyBorder="1"/>
    <xf numFmtId="0" fontId="30" fillId="0" borderId="14" xfId="0" applyFont="1" applyFill="1" applyBorder="1"/>
    <xf numFmtId="0" fontId="1" fillId="0" borderId="1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C1" workbookViewId="0">
      <selection activeCell="E4" sqref="E4"/>
    </sheetView>
  </sheetViews>
  <sheetFormatPr defaultRowHeight="12.75" x14ac:dyDescent="0.2"/>
  <cols>
    <col min="1" max="1" width="36" customWidth="1"/>
    <col min="2" max="2" width="27.7109375" customWidth="1"/>
    <col min="3" max="3" width="21.42578125" customWidth="1"/>
    <col min="4" max="4" width="24.42578125" customWidth="1"/>
    <col min="5" max="5" width="29.42578125" customWidth="1"/>
    <col min="6" max="6" width="7.140625" customWidth="1"/>
    <col min="7" max="7" width="7.85546875" customWidth="1"/>
    <col min="8" max="8" width="20.42578125" customWidth="1"/>
  </cols>
  <sheetData>
    <row r="1" spans="1:12" ht="21" customHeight="1" thickBot="1" x14ac:dyDescent="0.35">
      <c r="A1" s="16">
        <v>41740</v>
      </c>
      <c r="B1" s="28" t="s">
        <v>70</v>
      </c>
    </row>
    <row r="2" spans="1:12" ht="18.75" thickBot="1" x14ac:dyDescent="0.3">
      <c r="A2" s="44" t="s">
        <v>31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24</v>
      </c>
      <c r="G2" s="10" t="s">
        <v>25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35</v>
      </c>
      <c r="B4" s="67" t="s">
        <v>54</v>
      </c>
      <c r="C4" s="90" t="s">
        <v>27</v>
      </c>
      <c r="D4" s="67" t="s">
        <v>37</v>
      </c>
      <c r="E4" s="68" t="s">
        <v>51</v>
      </c>
      <c r="F4" s="56"/>
      <c r="G4" s="50"/>
      <c r="H4" s="29" t="s">
        <v>90</v>
      </c>
      <c r="I4" s="57"/>
      <c r="J4" s="40"/>
      <c r="K4" s="40"/>
      <c r="L4" s="40"/>
    </row>
    <row r="5" spans="1:12" ht="13.5" customHeight="1" thickBot="1" x14ac:dyDescent="0.25">
      <c r="A5" s="69" t="s">
        <v>50</v>
      </c>
      <c r="B5" s="63" t="s">
        <v>67</v>
      </c>
      <c r="C5" s="34" t="s">
        <v>26</v>
      </c>
      <c r="D5" s="63" t="s">
        <v>48</v>
      </c>
      <c r="E5" s="82" t="s">
        <v>52</v>
      </c>
      <c r="F5" s="34"/>
      <c r="G5" s="32"/>
      <c r="H5" s="75" t="s">
        <v>34</v>
      </c>
      <c r="I5" s="57"/>
      <c r="J5" s="40"/>
      <c r="K5" s="40"/>
      <c r="L5" s="40"/>
    </row>
    <row r="6" spans="1:12" ht="13.5" customHeight="1" thickBot="1" x14ac:dyDescent="0.25">
      <c r="A6" s="66" t="s">
        <v>76</v>
      </c>
      <c r="B6" s="62" t="s">
        <v>87</v>
      </c>
      <c r="C6" s="72" t="s">
        <v>32</v>
      </c>
      <c r="D6" s="63" t="s">
        <v>30</v>
      </c>
      <c r="E6" s="74" t="s">
        <v>91</v>
      </c>
      <c r="F6" s="26"/>
      <c r="G6" s="26"/>
      <c r="H6" s="75" t="s">
        <v>40</v>
      </c>
      <c r="I6" s="57"/>
      <c r="J6" s="40"/>
      <c r="K6" s="40"/>
      <c r="L6" s="40"/>
    </row>
    <row r="7" spans="1:12" ht="13.5" customHeight="1" thickBot="1" x14ac:dyDescent="0.25">
      <c r="A7" s="81" t="s">
        <v>81</v>
      </c>
      <c r="B7" s="63" t="s">
        <v>56</v>
      </c>
      <c r="C7" s="34" t="s">
        <v>16</v>
      </c>
      <c r="D7" s="63" t="s">
        <v>49</v>
      </c>
      <c r="E7" s="60" t="s">
        <v>92</v>
      </c>
      <c r="F7" s="26"/>
      <c r="G7" s="26"/>
      <c r="H7" s="29"/>
      <c r="I7" s="57"/>
      <c r="J7" s="40"/>
      <c r="K7" s="40"/>
      <c r="L7" s="40"/>
    </row>
    <row r="8" spans="1:12" ht="13.5" customHeight="1" x14ac:dyDescent="0.2">
      <c r="A8" s="55" t="s">
        <v>33</v>
      </c>
      <c r="B8" s="63" t="s">
        <v>57</v>
      </c>
      <c r="C8" s="34" t="s">
        <v>44</v>
      </c>
      <c r="D8" s="67" t="s">
        <v>6</v>
      </c>
      <c r="E8" s="74" t="s">
        <v>93</v>
      </c>
      <c r="F8" s="34"/>
      <c r="G8" s="25"/>
      <c r="H8" s="25"/>
      <c r="I8" s="57"/>
      <c r="J8" s="40"/>
      <c r="K8" s="40"/>
      <c r="L8" s="40"/>
    </row>
    <row r="9" spans="1:12" ht="13.5" customHeight="1" thickBot="1" x14ac:dyDescent="0.25">
      <c r="A9" s="80" t="s">
        <v>39</v>
      </c>
      <c r="B9" s="63" t="s">
        <v>58</v>
      </c>
      <c r="C9" s="72" t="s">
        <v>23</v>
      </c>
      <c r="D9" s="63" t="s">
        <v>17</v>
      </c>
      <c r="E9" s="86" t="s">
        <v>53</v>
      </c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69" t="s">
        <v>22</v>
      </c>
      <c r="B10" s="63" t="s">
        <v>55</v>
      </c>
      <c r="C10" s="55" t="s">
        <v>29</v>
      </c>
      <c r="D10" s="63" t="s">
        <v>7</v>
      </c>
      <c r="E10" s="68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1" t="s">
        <v>77</v>
      </c>
      <c r="B11" s="63" t="s">
        <v>59</v>
      </c>
      <c r="C11" s="66"/>
      <c r="D11" s="65"/>
      <c r="E11" s="60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88" t="s">
        <v>66</v>
      </c>
      <c r="B12" s="67" t="s">
        <v>60</v>
      </c>
      <c r="C12" s="77"/>
      <c r="D12" s="36"/>
      <c r="E12" s="74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66" t="s">
        <v>45</v>
      </c>
      <c r="B13" s="62" t="s">
        <v>88</v>
      </c>
      <c r="C13" s="36"/>
      <c r="D13" s="36"/>
      <c r="E13" s="86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69" t="s">
        <v>36</v>
      </c>
      <c r="B14" s="63" t="s">
        <v>61</v>
      </c>
      <c r="C14" s="50"/>
      <c r="D14" s="3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89" t="s">
        <v>69</v>
      </c>
      <c r="B15" s="63" t="s">
        <v>62</v>
      </c>
      <c r="C15" s="60"/>
      <c r="D15" s="86"/>
      <c r="E15" s="50"/>
      <c r="F15" s="34"/>
      <c r="G15" s="34"/>
      <c r="H15" s="34"/>
      <c r="I15" s="57"/>
      <c r="J15" s="40"/>
      <c r="K15" s="40"/>
      <c r="L15" s="40"/>
    </row>
    <row r="16" spans="1:12" ht="13.5" customHeight="1" x14ac:dyDescent="0.2">
      <c r="A16" s="55" t="s">
        <v>43</v>
      </c>
      <c r="B16" s="63" t="s">
        <v>63</v>
      </c>
      <c r="C16" s="74"/>
      <c r="D16" s="68"/>
      <c r="E16" s="32"/>
      <c r="F16" s="57"/>
      <c r="G16" s="57"/>
      <c r="H16" s="76"/>
      <c r="I16" s="57"/>
      <c r="J16" s="40"/>
      <c r="K16" s="40"/>
      <c r="L16" s="40"/>
    </row>
    <row r="17" spans="1:12" ht="13.5" customHeight="1" x14ac:dyDescent="0.2">
      <c r="A17" s="69" t="s">
        <v>64</v>
      </c>
      <c r="B17" s="63" t="s">
        <v>15</v>
      </c>
      <c r="C17" s="50"/>
      <c r="D17" s="36"/>
      <c r="E17" s="34"/>
      <c r="F17" s="57"/>
      <c r="G17" s="57"/>
      <c r="H17" s="76"/>
      <c r="I17" s="57"/>
      <c r="J17" s="40"/>
      <c r="K17" s="40"/>
      <c r="L17" s="40"/>
    </row>
    <row r="18" spans="1:12" ht="13.5" customHeight="1" thickBot="1" x14ac:dyDescent="0.25">
      <c r="A18" s="69" t="s">
        <v>28</v>
      </c>
      <c r="B18" s="83" t="s">
        <v>71</v>
      </c>
      <c r="C18" s="60"/>
      <c r="D18" s="36"/>
      <c r="E18" s="57"/>
      <c r="F18" s="57"/>
      <c r="G18" s="57"/>
      <c r="H18" s="57"/>
      <c r="I18" s="57"/>
      <c r="J18" s="40"/>
      <c r="K18" s="40"/>
      <c r="L18" s="40"/>
    </row>
    <row r="19" spans="1:12" ht="13.5" customHeight="1" thickBot="1" x14ac:dyDescent="0.25">
      <c r="A19" s="87" t="s">
        <v>78</v>
      </c>
      <c r="B19" s="41" t="s">
        <v>89</v>
      </c>
      <c r="C19" s="85"/>
      <c r="D19" s="58"/>
      <c r="E19" s="48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67" t="s">
        <v>83</v>
      </c>
      <c r="B20" s="67"/>
      <c r="C20" s="63"/>
      <c r="D20" s="34"/>
      <c r="E20" s="59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62" t="s">
        <v>79</v>
      </c>
      <c r="B21" s="62"/>
      <c r="C21" s="65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63" t="s">
        <v>41</v>
      </c>
      <c r="B22" s="63"/>
      <c r="C22" s="84"/>
      <c r="D22" s="29"/>
      <c r="E22" s="57"/>
      <c r="F22" s="57"/>
      <c r="G22" s="57"/>
      <c r="H22" s="29"/>
      <c r="I22" s="57"/>
      <c r="J22" s="40"/>
      <c r="K22" s="40"/>
      <c r="L22" s="40"/>
    </row>
    <row r="23" spans="1:12" ht="13.5" customHeight="1" thickBot="1" x14ac:dyDescent="0.25">
      <c r="A23" s="41" t="s">
        <v>80</v>
      </c>
      <c r="B23" s="63"/>
      <c r="C23" s="62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67" t="s">
        <v>46</v>
      </c>
      <c r="B24" s="62"/>
      <c r="C24" s="65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62" t="s">
        <v>84</v>
      </c>
      <c r="B25" s="78"/>
      <c r="C25" s="73"/>
      <c r="D25" s="46"/>
      <c r="E25" s="61"/>
      <c r="F25" s="57"/>
      <c r="G25" s="57"/>
      <c r="H25" s="64"/>
      <c r="I25" s="57"/>
      <c r="J25" s="40"/>
      <c r="K25" s="40"/>
      <c r="L25" s="40"/>
    </row>
    <row r="26" spans="1:12" ht="13.5" customHeight="1" x14ac:dyDescent="0.2">
      <c r="A26" s="62" t="s">
        <v>82</v>
      </c>
      <c r="B26" s="62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41"/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70"/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2"/>
      <c r="B29" s="61" t="s">
        <v>5</v>
      </c>
      <c r="C29" s="26" t="s">
        <v>5</v>
      </c>
      <c r="D29" s="26" t="s">
        <v>5</v>
      </c>
      <c r="E29" s="26" t="s">
        <v>5</v>
      </c>
      <c r="F29" s="26" t="s">
        <v>38</v>
      </c>
      <c r="G29" s="5" t="s">
        <v>5</v>
      </c>
      <c r="H29" s="5" t="s">
        <v>5</v>
      </c>
    </row>
    <row r="30" spans="1:12" ht="13.5" customHeight="1" x14ac:dyDescent="0.2">
      <c r="A30" s="62"/>
      <c r="B30" s="61" t="s">
        <v>85</v>
      </c>
      <c r="C30" s="45" t="s">
        <v>68</v>
      </c>
      <c r="D30" s="61" t="s">
        <v>42</v>
      </c>
      <c r="E30" s="45" t="s">
        <v>47</v>
      </c>
      <c r="F30" s="61"/>
      <c r="G30" s="31"/>
      <c r="H30" s="61"/>
    </row>
    <row r="31" spans="1:12" ht="13.5" customHeight="1" x14ac:dyDescent="0.2">
      <c r="A31" s="71"/>
      <c r="B31" s="31" t="s">
        <v>86</v>
      </c>
      <c r="D31" s="46"/>
      <c r="E31" s="31"/>
      <c r="F31" s="40"/>
      <c r="G31" s="31"/>
      <c r="H31" s="31"/>
    </row>
    <row r="32" spans="1:12" ht="13.5" customHeight="1" thickBot="1" x14ac:dyDescent="0.25">
      <c r="A32" s="41"/>
      <c r="B32" s="61"/>
      <c r="D32" s="46"/>
      <c r="E32" s="31"/>
      <c r="F32" s="40"/>
      <c r="G32" s="40"/>
      <c r="H32" s="31"/>
    </row>
    <row r="33" spans="1:8" ht="13.5" customHeight="1" x14ac:dyDescent="0.2">
      <c r="A33" s="32"/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45" t="s">
        <v>5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61" t="s">
        <v>75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31" t="s">
        <v>65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61" t="s">
        <v>73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31" t="s">
        <v>72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61" t="s">
        <v>74</v>
      </c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61"/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31"/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/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1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47"/>
      <c r="D44" s="31"/>
      <c r="E44" s="31"/>
    </row>
    <row r="45" spans="1:8" ht="15.95" customHeight="1" x14ac:dyDescent="0.25">
      <c r="A45" s="47"/>
      <c r="B45" s="11">
        <f>1/8*'cell count'!B57</f>
        <v>2</v>
      </c>
      <c r="C45" s="15">
        <f>1/12*'cell count'!C57</f>
        <v>0.58333333333333326</v>
      </c>
      <c r="D45" s="15">
        <f>1/24*'cell count'!D57</f>
        <v>0.20833333333333331</v>
      </c>
      <c r="E45" s="12">
        <f>0.5*'cell count'!E57</f>
        <v>3</v>
      </c>
      <c r="F45" s="12">
        <f>3/8*'cell count'!F57</f>
        <v>0</v>
      </c>
      <c r="G45" s="12">
        <f>3/4*'cell count'!G57</f>
        <v>0</v>
      </c>
      <c r="H45" s="53">
        <f>1*'cell count'!H57</f>
        <v>3</v>
      </c>
    </row>
    <row r="46" spans="1:8" ht="21" customHeight="1" x14ac:dyDescent="0.25">
      <c r="A46" s="11">
        <f>0.25*'cell count'!A57</f>
        <v>5.75</v>
      </c>
      <c r="B46" s="26"/>
      <c r="C46" s="26"/>
    </row>
    <row r="47" spans="1:8" ht="15.95" customHeight="1" x14ac:dyDescent="0.3">
      <c r="A47" s="13">
        <f>A46+B45+C45+D45+E45+F45+G45+H45</f>
        <v>14.541666666666668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14.541666666666668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18</v>
      </c>
      <c r="B51" s="18" t="s">
        <v>21</v>
      </c>
      <c r="C51" s="3" t="s">
        <v>19</v>
      </c>
      <c r="D51" s="17" t="s">
        <v>20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H4:H6">
    <sortCondition ref="H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B31" sqref="B31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9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9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1</v>
      </c>
    </row>
    <row r="7" spans="1:8" x14ac:dyDescent="0.2">
      <c r="A7" s="79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9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9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9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9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9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9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9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9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9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9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9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9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9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9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9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9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9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9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9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9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9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9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9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9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9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23</v>
      </c>
      <c r="B57" s="21">
        <f t="shared" ref="B57:H57" si="0">SUM(B4:B42)</f>
        <v>16</v>
      </c>
      <c r="C57" s="21">
        <f t="shared" si="0"/>
        <v>7</v>
      </c>
      <c r="D57" s="21">
        <f t="shared" si="0"/>
        <v>5</v>
      </c>
      <c r="E57" s="21">
        <f t="shared" si="0"/>
        <v>6</v>
      </c>
      <c r="F57" s="21">
        <f t="shared" si="0"/>
        <v>0</v>
      </c>
      <c r="G57" s="21">
        <f t="shared" si="0"/>
        <v>0</v>
      </c>
      <c r="H57" s="21">
        <f t="shared" si="0"/>
        <v>3</v>
      </c>
    </row>
    <row r="58" spans="1:9" x14ac:dyDescent="0.2">
      <c r="A58" s="23">
        <f t="shared" ref="A58:H58" si="1">A57*A3</f>
        <v>5.75</v>
      </c>
      <c r="B58" s="24">
        <f t="shared" si="1"/>
        <v>2</v>
      </c>
      <c r="C58" s="24">
        <f>C57*C3</f>
        <v>0.58333333333333326</v>
      </c>
      <c r="D58" s="24">
        <f>D57*D3</f>
        <v>0.20833333333333331</v>
      </c>
      <c r="E58" s="24">
        <f t="shared" si="1"/>
        <v>3</v>
      </c>
      <c r="F58" s="24">
        <f t="shared" si="1"/>
        <v>0</v>
      </c>
      <c r="G58" s="24">
        <f t="shared" si="1"/>
        <v>0</v>
      </c>
      <c r="H58" s="24">
        <f t="shared" si="1"/>
        <v>3</v>
      </c>
      <c r="I58" s="23">
        <f>SUM(A58:H58)</f>
        <v>14.541666666666668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2014-04-08T17:13:22Z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